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C38BC55C-BBF2-4DA3-8054-3307530E37E0}" xr6:coauthVersionLast="36" xr6:coauthVersionMax="36" xr10:uidLastSave="{00000000-0000-0000-0000-000000000000}"/>
  <bookViews>
    <workbookView xWindow="0" yWindow="523" windowWidth="16457" windowHeight="6283" activeTab="10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  <sheet name="June 2021" sheetId="27" r:id="rId7"/>
    <sheet name="July 2021" sheetId="28" r:id="rId8"/>
    <sheet name="Aug 2021" sheetId="29" r:id="rId9"/>
    <sheet name="Sep 2021" sheetId="30" r:id="rId10"/>
    <sheet name="Oct 2021" sheetId="3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31" l="1"/>
  <c r="L13" i="31"/>
  <c r="L14" i="31"/>
  <c r="L15" i="31"/>
  <c r="L16" i="31"/>
  <c r="L17" i="31"/>
  <c r="L18" i="31"/>
  <c r="L19" i="31"/>
  <c r="L20" i="31"/>
  <c r="L12" i="31"/>
  <c r="J21" i="31"/>
  <c r="I21" i="31"/>
  <c r="H21" i="31"/>
  <c r="G21" i="31"/>
  <c r="F21" i="31"/>
  <c r="E21" i="31"/>
  <c r="D21" i="31"/>
  <c r="C21" i="31"/>
  <c r="B21" i="31"/>
  <c r="M20" i="31"/>
  <c r="O20" i="31" s="1"/>
  <c r="P20" i="31" s="1"/>
  <c r="M19" i="31"/>
  <c r="M18" i="31"/>
  <c r="O18" i="31" s="1"/>
  <c r="P18" i="31" s="1"/>
  <c r="M17" i="31"/>
  <c r="O17" i="31" s="1"/>
  <c r="P17" i="31" s="1"/>
  <c r="M16" i="31"/>
  <c r="M15" i="31"/>
  <c r="M14" i="31"/>
  <c r="M13" i="31"/>
  <c r="O13" i="31" s="1"/>
  <c r="P13" i="31" s="1"/>
  <c r="M12" i="31"/>
  <c r="B6" i="31"/>
  <c r="B5" i="31"/>
  <c r="B7" i="31" s="1"/>
  <c r="O19" i="31" l="1"/>
  <c r="P19" i="31" s="1"/>
  <c r="N16" i="31"/>
  <c r="L21" i="31"/>
  <c r="O15" i="31"/>
  <c r="P15" i="31" s="1"/>
  <c r="O14" i="31"/>
  <c r="P14" i="31" s="1"/>
  <c r="O12" i="31"/>
  <c r="P12" i="31" s="1"/>
  <c r="O16" i="31"/>
  <c r="P16" i="31" s="1"/>
  <c r="N17" i="31"/>
  <c r="N20" i="31"/>
  <c r="N13" i="31"/>
  <c r="M21" i="31"/>
  <c r="N14" i="31"/>
  <c r="N18" i="31"/>
  <c r="N19" i="31"/>
  <c r="N12" i="31"/>
  <c r="N15" i="31"/>
  <c r="J21" i="30"/>
  <c r="K13" i="30"/>
  <c r="K14" i="30"/>
  <c r="K15" i="30"/>
  <c r="K16" i="30"/>
  <c r="K17" i="30"/>
  <c r="K18" i="30"/>
  <c r="K19" i="30"/>
  <c r="K12" i="30"/>
  <c r="I21" i="30"/>
  <c r="H21" i="30"/>
  <c r="G21" i="30"/>
  <c r="F21" i="30"/>
  <c r="E21" i="30"/>
  <c r="D21" i="30"/>
  <c r="C21" i="30"/>
  <c r="B21" i="30"/>
  <c r="K20" i="30"/>
  <c r="L19" i="30"/>
  <c r="M19" i="30" s="1"/>
  <c r="L18" i="30"/>
  <c r="N18" i="30" s="1"/>
  <c r="O18" i="30" s="1"/>
  <c r="L17" i="30"/>
  <c r="L16" i="30"/>
  <c r="N16" i="30" s="1"/>
  <c r="O16" i="30" s="1"/>
  <c r="L15" i="30"/>
  <c r="L14" i="30"/>
  <c r="M14" i="30" s="1"/>
  <c r="L13" i="30"/>
  <c r="L12" i="30"/>
  <c r="O21" i="31" l="1"/>
  <c r="P21" i="31" s="1"/>
  <c r="N21" i="31"/>
  <c r="M17" i="30"/>
  <c r="N19" i="30"/>
  <c r="O19" i="30" s="1"/>
  <c r="N14" i="30"/>
  <c r="O14" i="30" s="1"/>
  <c r="N12" i="30"/>
  <c r="O12" i="30" s="1"/>
  <c r="K21" i="30"/>
  <c r="N15" i="30"/>
  <c r="O15" i="30" s="1"/>
  <c r="N13" i="30"/>
  <c r="O13" i="30" s="1"/>
  <c r="N17" i="30"/>
  <c r="O17" i="30" s="1"/>
  <c r="M16" i="30"/>
  <c r="M12" i="30"/>
  <c r="M15" i="30"/>
  <c r="M18" i="30"/>
  <c r="M13" i="30"/>
  <c r="J13" i="29"/>
  <c r="J14" i="29"/>
  <c r="J15" i="29"/>
  <c r="J16" i="29"/>
  <c r="J17" i="29"/>
  <c r="J18" i="29"/>
  <c r="J19" i="29"/>
  <c r="J20" i="29"/>
  <c r="J12" i="29"/>
  <c r="I21" i="29"/>
  <c r="H21" i="29"/>
  <c r="G21" i="29"/>
  <c r="F21" i="29"/>
  <c r="E21" i="29"/>
  <c r="D21" i="29"/>
  <c r="C21" i="29"/>
  <c r="B21" i="29"/>
  <c r="K19" i="29"/>
  <c r="K18" i="29"/>
  <c r="L18" i="29" s="1"/>
  <c r="K17" i="29"/>
  <c r="K16" i="29"/>
  <c r="K15" i="29"/>
  <c r="K14" i="29"/>
  <c r="L14" i="29" s="1"/>
  <c r="K13" i="29"/>
  <c r="M13" i="29" s="1"/>
  <c r="N13" i="29" s="1"/>
  <c r="K12" i="29"/>
  <c r="I13" i="28"/>
  <c r="I14" i="28"/>
  <c r="I15" i="28"/>
  <c r="I16" i="28"/>
  <c r="I17" i="28"/>
  <c r="I18" i="28"/>
  <c r="I19" i="28"/>
  <c r="I20" i="28"/>
  <c r="I12" i="28"/>
  <c r="G21" i="28"/>
  <c r="H21" i="28"/>
  <c r="F21" i="28"/>
  <c r="E21" i="28"/>
  <c r="D21" i="28"/>
  <c r="C21" i="28"/>
  <c r="B21" i="28"/>
  <c r="J19" i="28"/>
  <c r="J18" i="28"/>
  <c r="J17" i="28"/>
  <c r="J16" i="28"/>
  <c r="J15" i="28"/>
  <c r="J14" i="28"/>
  <c r="J13" i="28"/>
  <c r="J12" i="28"/>
  <c r="J21" i="29" l="1"/>
  <c r="M17" i="29"/>
  <c r="N17" i="29" s="1"/>
  <c r="M18" i="29"/>
  <c r="N18" i="29" s="1"/>
  <c r="I21" i="28"/>
  <c r="L17" i="29"/>
  <c r="M12" i="29"/>
  <c r="N12" i="29" s="1"/>
  <c r="M16" i="29"/>
  <c r="N16" i="29" s="1"/>
  <c r="M19" i="29"/>
  <c r="N19" i="29" s="1"/>
  <c r="M15" i="29"/>
  <c r="N15" i="29" s="1"/>
  <c r="L16" i="29"/>
  <c r="M14" i="29"/>
  <c r="N14" i="29" s="1"/>
  <c r="L19" i="29"/>
  <c r="L12" i="29"/>
  <c r="L15" i="29"/>
  <c r="L13" i="29"/>
  <c r="G13" i="26"/>
  <c r="G14" i="26"/>
  <c r="G15" i="26"/>
  <c r="G16" i="26"/>
  <c r="G17" i="26"/>
  <c r="G18" i="26"/>
  <c r="G19" i="26"/>
  <c r="G20" i="26"/>
  <c r="H13" i="27"/>
  <c r="H14" i="27"/>
  <c r="H15" i="27"/>
  <c r="H16" i="27"/>
  <c r="H17" i="27"/>
  <c r="H18" i="27"/>
  <c r="H19" i="27"/>
  <c r="H20" i="27"/>
  <c r="H12" i="27"/>
  <c r="F21" i="27"/>
  <c r="E21" i="27"/>
  <c r="D21" i="27"/>
  <c r="C21" i="27"/>
  <c r="B21" i="27"/>
  <c r="I19" i="27"/>
  <c r="I18" i="27"/>
  <c r="I17" i="27"/>
  <c r="I16" i="27"/>
  <c r="I15" i="27"/>
  <c r="I14" i="27"/>
  <c r="J14" i="27" s="1"/>
  <c r="I13" i="27"/>
  <c r="I12" i="27"/>
  <c r="K13" i="27" l="1"/>
  <c r="L13" i="27" s="1"/>
  <c r="K17" i="27"/>
  <c r="L17" i="27" s="1"/>
  <c r="K19" i="27"/>
  <c r="L19" i="27" s="1"/>
  <c r="K15" i="27"/>
  <c r="L15" i="27" s="1"/>
  <c r="K18" i="27"/>
  <c r="L18" i="27" s="1"/>
  <c r="H21" i="27"/>
  <c r="J15" i="27"/>
  <c r="K16" i="27"/>
  <c r="L16" i="27" s="1"/>
  <c r="J12" i="27"/>
  <c r="J13" i="27"/>
  <c r="J18" i="27"/>
  <c r="J16" i="27"/>
  <c r="K14" i="27"/>
  <c r="L14" i="27" s="1"/>
  <c r="J19" i="27"/>
  <c r="J17" i="27"/>
  <c r="K12" i="27"/>
  <c r="L12" i="27" s="1"/>
  <c r="F21" i="26"/>
  <c r="G12" i="26"/>
  <c r="G21" i="26" s="1"/>
  <c r="E21" i="26"/>
  <c r="D21" i="26"/>
  <c r="C21" i="26"/>
  <c r="B21" i="26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J12" i="26" l="1"/>
  <c r="K12" i="26" s="1"/>
  <c r="J15" i="26"/>
  <c r="K15" i="26" s="1"/>
  <c r="I12" i="26"/>
  <c r="I13" i="26"/>
  <c r="I18" i="26"/>
  <c r="I16" i="26"/>
  <c r="J14" i="26"/>
  <c r="K14" i="26" s="1"/>
  <c r="I19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F20" i="25"/>
  <c r="G19" i="25"/>
  <c r="G18" i="25"/>
  <c r="G17" i="25"/>
  <c r="G16" i="25"/>
  <c r="G15" i="25"/>
  <c r="G14" i="25"/>
  <c r="G13" i="25"/>
  <c r="G12" i="25"/>
  <c r="H15" i="25" l="1"/>
  <c r="I14" i="25"/>
  <c r="J14" i="25" s="1"/>
  <c r="I16" i="25"/>
  <c r="J16" i="25" s="1"/>
  <c r="F21" i="25"/>
  <c r="I13" i="25"/>
  <c r="J13" i="25" s="1"/>
  <c r="H17" i="25"/>
  <c r="I18" i="25"/>
  <c r="J18" i="25" s="1"/>
  <c r="H19" i="25"/>
  <c r="I12" i="25"/>
  <c r="J12" i="25" s="1"/>
  <c r="I15" i="25"/>
  <c r="J15" i="25" s="1"/>
  <c r="I17" i="25"/>
  <c r="J17" i="25" s="1"/>
  <c r="H14" i="25"/>
  <c r="H12" i="25"/>
  <c r="I19" i="25"/>
  <c r="J19" i="25" s="1"/>
  <c r="H13" i="25"/>
  <c r="H18" i="25"/>
  <c r="H16" i="25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F18" i="24"/>
  <c r="F17" i="24"/>
  <c r="F16" i="24"/>
  <c r="F15" i="24"/>
  <c r="F14" i="24"/>
  <c r="H14" i="24" s="1"/>
  <c r="I14" i="24" s="1"/>
  <c r="F13" i="24"/>
  <c r="F12" i="24"/>
  <c r="H18" i="24" l="1"/>
  <c r="I18" i="24" s="1"/>
  <c r="G17" i="24"/>
  <c r="H19" i="24"/>
  <c r="I19" i="24" s="1"/>
  <c r="H16" i="24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13" i="12"/>
  <c r="D14" i="12"/>
  <c r="D15" i="12"/>
  <c r="D16" i="12"/>
  <c r="D17" i="12"/>
  <c r="D18" i="12"/>
  <c r="F18" i="12" s="1"/>
  <c r="D19" i="12"/>
  <c r="D20" i="12"/>
  <c r="D12" i="12"/>
  <c r="C21" i="12"/>
  <c r="B21" i="12"/>
  <c r="E19" i="12"/>
  <c r="E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D21" i="12" l="1"/>
  <c r="G19" i="12"/>
  <c r="H19" i="12" s="1"/>
  <c r="G15" i="12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B6" i="30" s="1"/>
  <c r="B6" i="29" l="1"/>
  <c r="B6" i="28"/>
  <c r="B6" i="27"/>
  <c r="B6" i="26"/>
  <c r="B6" i="25"/>
  <c r="B6" i="12"/>
  <c r="B6" i="24"/>
  <c r="B6" i="11"/>
  <c r="E39" i="23"/>
  <c r="C38" i="23" s="1"/>
  <c r="B5" i="30" s="1"/>
  <c r="B7" i="30" s="1"/>
  <c r="B5" i="29" l="1"/>
  <c r="B7" i="29" s="1"/>
  <c r="B5" i="28"/>
  <c r="B7" i="28" s="1"/>
  <c r="B5" i="27"/>
  <c r="B7" i="27" s="1"/>
  <c r="B5" i="26"/>
  <c r="B7" i="26" s="1"/>
  <c r="B5" i="25"/>
  <c r="B7" i="25" s="1"/>
  <c r="C39" i="23"/>
  <c r="B15" i="23" s="1"/>
  <c r="B14" i="23" s="1"/>
  <c r="L20" i="30" s="1"/>
  <c r="B5" i="24"/>
  <c r="B5" i="11"/>
  <c r="B5" i="12"/>
  <c r="B7" i="12" s="1"/>
  <c r="B7" i="24"/>
  <c r="C15" i="11"/>
  <c r="N20" i="30" l="1"/>
  <c r="O20" i="30" s="1"/>
  <c r="M20" i="30"/>
  <c r="L21" i="30"/>
  <c r="J20" i="28"/>
  <c r="J21" i="28" s="1"/>
  <c r="K20" i="29"/>
  <c r="I20" i="27"/>
  <c r="H20" i="26"/>
  <c r="G20" i="25"/>
  <c r="F20" i="24"/>
  <c r="E20" i="12"/>
  <c r="D20" i="11"/>
  <c r="F15" i="11"/>
  <c r="G15" i="11" s="1"/>
  <c r="E15" i="11"/>
  <c r="N21" i="30" l="1"/>
  <c r="O21" i="30" s="1"/>
  <c r="M21" i="30"/>
  <c r="K21" i="29"/>
  <c r="L20" i="29"/>
  <c r="M20" i="29"/>
  <c r="N20" i="29" s="1"/>
  <c r="I20" i="25"/>
  <c r="J20" i="25" s="1"/>
  <c r="G21" i="25"/>
  <c r="H20" i="25"/>
  <c r="J20" i="26"/>
  <c r="K20" i="26" s="1"/>
  <c r="I20" i="26"/>
  <c r="H21" i="26"/>
  <c r="J20" i="27"/>
  <c r="K20" i="27"/>
  <c r="L20" i="27" s="1"/>
  <c r="I21" i="27"/>
  <c r="F20" i="12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K21" i="27" l="1"/>
  <c r="L21" i="27" s="1"/>
  <c r="J21" i="27"/>
  <c r="J21" i="26"/>
  <c r="K21" i="26" s="1"/>
  <c r="I21" i="26"/>
  <c r="I21" i="25"/>
  <c r="J21" i="25" s="1"/>
  <c r="H21" i="25"/>
  <c r="L21" i="29"/>
  <c r="M21" i="29"/>
  <c r="N21" i="29" s="1"/>
  <c r="H21" i="24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  <c r="K15" i="28"/>
  <c r="K20" i="28"/>
  <c r="K14" i="28"/>
  <c r="L20" i="28"/>
  <c r="M20" i="28"/>
  <c r="K16" i="28"/>
  <c r="L15" i="28"/>
  <c r="M15" i="28" s="1"/>
  <c r="K13" i="28"/>
  <c r="L14" i="28"/>
  <c r="M14" i="28" s="1"/>
  <c r="K18" i="28"/>
  <c r="L13" i="28"/>
  <c r="M13" i="28" s="1"/>
  <c r="L18" i="28"/>
  <c r="M18" i="28" s="1"/>
  <c r="L16" i="28"/>
  <c r="M16" i="28" s="1"/>
  <c r="K17" i="28"/>
  <c r="L17" i="28"/>
  <c r="M17" i="28" s="1"/>
  <c r="L19" i="28"/>
  <c r="M19" i="28" s="1"/>
  <c r="K19" i="28"/>
  <c r="K12" i="28"/>
  <c r="L12" i="28"/>
  <c r="M12" i="28" s="1"/>
  <c r="K21" i="28"/>
  <c r="L21" i="28" l="1"/>
  <c r="M21" i="28" s="1"/>
</calcChain>
</file>

<file path=xl/sharedStrings.xml><?xml version="1.0" encoding="utf-8"?>
<sst xmlns="http://schemas.openxmlformats.org/spreadsheetml/2006/main" count="435" uniqueCount="124">
  <si>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</si>
  <si>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</si>
  <si>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</si>
  <si>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</si>
  <si>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</si>
  <si>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</si>
  <si>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</si>
  <si>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</si>
  <si>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</si>
  <si>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</si>
  <si>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</si>
  <si>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</si>
  <si>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</si>
  <si>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</si>
  <si>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</si>
  <si>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</si>
  <si>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</si>
  <si>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</si>
  <si>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</si>
  <si>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</si>
  <si>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</si>
  <si>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</si>
  <si>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</si>
  <si>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</si>
  <si>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</si>
  <si>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</si>
  <si>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</si>
  <si>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</si>
  <si>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</si>
  <si>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</si>
  <si>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</si>
  <si>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</si>
  <si>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</si>
  <si>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</si>
  <si>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</si>
  <si>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</si>
  <si>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</si>
  <si>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</si>
  <si>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</si>
  <si>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</si>
  <si>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</si>
  <si>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</si>
  <si>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</si>
  <si>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</si>
  <si>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</si>
  <si>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</si>
  <si>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</si>
  <si>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</si>
  <si>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</si>
  <si>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</si>
  <si>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</si>
  <si>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</si>
  <si>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</si>
  <si>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</si>
  <si>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</si>
  <si>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</si>
  <si>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</si>
  <si>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</si>
  <si>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</si>
  <si>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</si>
  <si>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</si>
  <si>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</si>
  <si>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</si>
  <si>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</si>
  <si>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</si>
  <si>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</si>
  <si>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</si>
  <si>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</si>
  <si>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</si>
  <si>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</si>
  <si>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</si>
  <si>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</si>
  <si>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</si>
  <si>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</si>
  <si>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</si>
  <si>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</si>
  <si>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</si>
  <si>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</si>
  <si>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</si>
  <si>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</si>
  <si>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</si>
  <si>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</si>
  <si>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</si>
  <si>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</si>
  <si>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</si>
  <si>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</si>
  <si>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</si>
  <si>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</si>
  <si>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</si>
  <si>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</si>
  <si>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</si>
  <si>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</si>
  <si>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</si>
  <si>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</si>
  <si>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</si>
  <si>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</si>
  <si>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</si>
  <si>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</si>
  <si>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</si>
  <si>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</si>
  <si>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</si>
  <si>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</si>
  <si>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</si>
  <si>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</si>
  <si>
    <t>HLPORS Financial Report June 2021</t>
  </si>
  <si>
    <t>June 1 - June 30</t>
  </si>
  <si>
    <t>HLPORS Financial Report July 2021</t>
  </si>
  <si>
    <t>July 1 - July 31</t>
  </si>
  <si>
    <t>Started work on Depletion</t>
  </si>
  <si>
    <t>HLPORS Financial Report Aug 2021</t>
  </si>
  <si>
    <t>Aug 1 Aug 31</t>
  </si>
  <si>
    <t>Built resultant</t>
  </si>
  <si>
    <t>QA completed on resultant and depletion</t>
  </si>
  <si>
    <t>Prep budgets, user meeting and call for new users</t>
  </si>
  <si>
    <t>HLPORS Financial Report Sep 2021</t>
  </si>
  <si>
    <t>Sep1 - Sep 30</t>
  </si>
  <si>
    <t>Aug 1 - Aug 31</t>
  </si>
  <si>
    <t>chasing bug in the update tool reported by Tom Haukass</t>
  </si>
  <si>
    <t>budget reports, and updating reports/minutes on website</t>
  </si>
  <si>
    <t>Oct1 -Oct31</t>
  </si>
  <si>
    <t>HLPORS Financial Report Oct 2021</t>
  </si>
  <si>
    <t>meeting, budget reports, and updating reports/minutes on website</t>
  </si>
  <si>
    <t>Fixing and QA Parks bug fix, actually took 20h, only billed for developing and testing new logic</t>
  </si>
  <si>
    <t>Making QA maps for &gt;200ha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</si>
</sst>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  <xf numFmtId="166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621-E5AD-490C-A0A3-29C38B4B5D85}">
  <dimension ref="A1:O30"/>
  <sheetViews>
    <sheetView workbookViewId="0">
      <selection activeCell="O28" sqref="O2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7" width="12.15234375" style="42" customWidth="1"/>
    <col min="8" max="8" width="11.53515625" style="42" bestFit="1" customWidth="1"/>
    <col min="9" max="9" width="25.3046875" style="42" customWidth="1"/>
    <col min="10" max="10" width="17.3828125" style="42" bestFit="1" customWidth="1"/>
    <col min="11" max="11" width="14.53515625" style="42" bestFit="1" customWidth="1"/>
    <col min="12" max="12" width="13.15234375" style="45" customWidth="1"/>
    <col min="13" max="13" width="11.69140625" style="45" bestFit="1" customWidth="1"/>
    <col min="14" max="14" width="20.3046875" style="42" bestFit="1" customWidth="1"/>
    <col min="15" max="15" width="33.3828125" style="42" bestFit="1" customWidth="1"/>
    <col min="16" max="16384" width="9.15234375" style="42"/>
  </cols>
  <sheetData>
    <row r="1" spans="1:15" x14ac:dyDescent="0.4">
      <c r="A1" s="42" t="s">
        <v>104</v>
      </c>
      <c r="J1" s="44"/>
      <c r="N1" s="43"/>
    </row>
    <row r="2" spans="1:15" x14ac:dyDescent="0.4">
      <c r="J2" s="44"/>
      <c r="N2" s="43"/>
    </row>
    <row r="3" spans="1:15" ht="18.45" x14ac:dyDescent="0.5">
      <c r="A3" s="47" t="s">
        <v>62</v>
      </c>
      <c r="B3" s="47"/>
      <c r="C3" s="47"/>
      <c r="D3" s="47"/>
      <c r="E3" s="47"/>
      <c r="F3" s="47"/>
      <c r="G3" s="47"/>
      <c r="J3" s="44"/>
      <c r="N3" s="43"/>
    </row>
    <row r="4" spans="1:15" x14ac:dyDescent="0.4">
      <c r="B4" s="36"/>
      <c r="C4" s="36"/>
      <c r="D4" s="36"/>
      <c r="E4" s="36"/>
      <c r="F4" s="36"/>
      <c r="G4" s="36"/>
      <c r="J4" s="44"/>
      <c r="N4" s="43"/>
    </row>
    <row r="5" spans="1:15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J5" s="44"/>
      <c r="N5" s="43"/>
    </row>
    <row r="6" spans="1:15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J6" s="44"/>
      <c r="N6" s="43"/>
    </row>
    <row r="7" spans="1:15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J7" s="44"/>
      <c r="N7" s="43"/>
    </row>
    <row r="8" spans="1:15" x14ac:dyDescent="0.4">
      <c r="J8" s="44"/>
      <c r="N8" s="43"/>
    </row>
    <row r="9" spans="1:15" x14ac:dyDescent="0.4">
      <c r="A9" s="46"/>
      <c r="J9" s="44"/>
      <c r="N9" s="43"/>
    </row>
    <row r="10" spans="1:15" ht="18.45" x14ac:dyDescent="0.5">
      <c r="A10" s="47" t="s">
        <v>35</v>
      </c>
      <c r="B10" s="48"/>
      <c r="C10" s="48"/>
      <c r="D10" s="48"/>
      <c r="E10" s="48"/>
      <c r="F10" s="48"/>
      <c r="G10" s="48"/>
      <c r="J10" s="44"/>
      <c r="K10" s="43"/>
    </row>
    <row r="11" spans="1:15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2" t="s">
        <v>36</v>
      </c>
      <c r="I11" s="43" t="s">
        <v>55</v>
      </c>
      <c r="J11" s="44" t="s">
        <v>37</v>
      </c>
      <c r="K11" s="42" t="s">
        <v>38</v>
      </c>
      <c r="L11" s="45" t="s">
        <v>39</v>
      </c>
      <c r="M11" s="45" t="s">
        <v>40</v>
      </c>
      <c r="N11" s="43" t="s">
        <v>41</v>
      </c>
      <c r="O11" s="42" t="s">
        <v>42</v>
      </c>
    </row>
    <row r="12" spans="1:15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4">
        <f>SUM(B12:G12)</f>
        <v>1850</v>
      </c>
      <c r="I12" s="37">
        <f>'2021 Budget'!B6</f>
        <v>2500</v>
      </c>
      <c r="J12" s="44">
        <f t="shared" ref="J12:J21" si="0">I12-H12</f>
        <v>650</v>
      </c>
      <c r="K12" s="44">
        <f t="shared" ref="K12:K21" si="1">I12-H12</f>
        <v>650</v>
      </c>
      <c r="L12" s="45">
        <f t="shared" ref="L12:L21" si="2">K12/I12</f>
        <v>0.26</v>
      </c>
      <c r="N12" s="39"/>
      <c r="O12" s="42" t="s">
        <v>113</v>
      </c>
    </row>
    <row r="13" spans="1:15" x14ac:dyDescent="0.4">
      <c r="A13" s="42" t="s">
        <v>44</v>
      </c>
      <c r="B13" s="43"/>
      <c r="C13" s="43"/>
      <c r="D13" s="43"/>
      <c r="E13" s="43"/>
      <c r="F13" s="43"/>
      <c r="G13" s="43"/>
      <c r="H13" s="44">
        <f t="shared" ref="H13:H20" si="3">SUM(B13:G13)</f>
        <v>0</v>
      </c>
      <c r="I13" s="37">
        <f>'2021 Budget'!B7</f>
        <v>500</v>
      </c>
      <c r="J13" s="44">
        <f t="shared" si="0"/>
        <v>500</v>
      </c>
      <c r="K13" s="44">
        <f t="shared" si="1"/>
        <v>500</v>
      </c>
      <c r="L13" s="45">
        <f t="shared" si="2"/>
        <v>1</v>
      </c>
      <c r="N13" s="39"/>
    </row>
    <row r="14" spans="1:15" x14ac:dyDescent="0.4">
      <c r="A14" s="42" t="s">
        <v>45</v>
      </c>
      <c r="B14" s="43"/>
      <c r="C14" s="43"/>
      <c r="D14" s="43"/>
      <c r="E14" s="43"/>
      <c r="F14" s="43"/>
      <c r="G14" s="43"/>
      <c r="H14" s="44">
        <f t="shared" si="3"/>
        <v>0</v>
      </c>
      <c r="I14" s="37">
        <f>'2021 Budget'!B8</f>
        <v>500</v>
      </c>
      <c r="J14" s="44">
        <f t="shared" si="0"/>
        <v>500</v>
      </c>
      <c r="K14" s="44">
        <f t="shared" si="1"/>
        <v>500</v>
      </c>
      <c r="L14" s="45">
        <f t="shared" si="2"/>
        <v>1</v>
      </c>
      <c r="N14" s="39"/>
    </row>
    <row r="15" spans="1:15" x14ac:dyDescent="0.4">
      <c r="A15" s="42" t="s">
        <v>60</v>
      </c>
      <c r="B15" s="43"/>
      <c r="C15" s="43"/>
      <c r="D15" s="43"/>
      <c r="E15" s="43"/>
      <c r="F15" s="43"/>
      <c r="G15" s="43"/>
      <c r="H15" s="44">
        <f t="shared" si="3"/>
        <v>0</v>
      </c>
      <c r="I15" s="37">
        <f>'2021 Budget'!B9</f>
        <v>500</v>
      </c>
      <c r="J15" s="44">
        <f t="shared" si="0"/>
        <v>500</v>
      </c>
      <c r="K15" s="44">
        <f t="shared" si="1"/>
        <v>500</v>
      </c>
      <c r="L15" s="45">
        <f t="shared" si="2"/>
        <v>1</v>
      </c>
      <c r="N15" s="39"/>
    </row>
    <row r="16" spans="1:15" x14ac:dyDescent="0.4">
      <c r="A16" s="42" t="s">
        <v>46</v>
      </c>
      <c r="B16" s="43"/>
      <c r="C16" s="43"/>
      <c r="D16" s="43"/>
      <c r="E16" s="43"/>
      <c r="F16" s="43"/>
      <c r="G16" s="43"/>
      <c r="H16" s="44">
        <f t="shared" si="3"/>
        <v>0</v>
      </c>
      <c r="I16" s="37">
        <f>'2021 Budget'!B10</f>
        <v>5000</v>
      </c>
      <c r="J16" s="44">
        <f t="shared" si="0"/>
        <v>5000</v>
      </c>
      <c r="K16" s="44">
        <f t="shared" si="1"/>
        <v>5000</v>
      </c>
      <c r="L16" s="45">
        <f t="shared" si="2"/>
        <v>1</v>
      </c>
      <c r="N16" s="39"/>
    </row>
    <row r="17" spans="1:15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4">
        <f t="shared" si="3"/>
        <v>500</v>
      </c>
      <c r="I17" s="37">
        <f>'2021 Budget'!B11</f>
        <v>2000</v>
      </c>
      <c r="J17" s="44">
        <f t="shared" si="0"/>
        <v>1500</v>
      </c>
      <c r="K17" s="44">
        <f t="shared" si="1"/>
        <v>1500</v>
      </c>
      <c r="L17" s="45">
        <f t="shared" si="2"/>
        <v>0.75</v>
      </c>
      <c r="N17" s="39"/>
    </row>
    <row r="18" spans="1:15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4">
        <f t="shared" si="3"/>
        <v>300</v>
      </c>
      <c r="I18" s="37">
        <f>'2021 Budget'!B12</f>
        <v>1500</v>
      </c>
      <c r="J18" s="44">
        <f t="shared" si="0"/>
        <v>1200</v>
      </c>
      <c r="K18" s="44">
        <f t="shared" si="1"/>
        <v>1200</v>
      </c>
      <c r="L18" s="45">
        <f t="shared" si="2"/>
        <v>0.8</v>
      </c>
      <c r="N18" s="39"/>
    </row>
    <row r="19" spans="1:15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4">
        <f t="shared" si="3"/>
        <v>250</v>
      </c>
      <c r="I19" s="37">
        <f>'2021 Budget'!B13</f>
        <v>3000</v>
      </c>
      <c r="J19" s="44">
        <f t="shared" si="0"/>
        <v>2750</v>
      </c>
      <c r="K19" s="44">
        <f t="shared" si="1"/>
        <v>2750</v>
      </c>
      <c r="L19" s="45">
        <f t="shared" si="2"/>
        <v>0.91666666666666663</v>
      </c>
      <c r="N19" s="39"/>
    </row>
    <row r="20" spans="1:15" x14ac:dyDescent="0.4">
      <c r="A20" s="42" t="s">
        <v>18</v>
      </c>
      <c r="B20" s="43"/>
      <c r="C20" s="43"/>
      <c r="D20" s="43"/>
      <c r="E20" s="43"/>
      <c r="F20" s="43"/>
      <c r="G20" s="43"/>
      <c r="H20" s="44">
        <f t="shared" si="3"/>
        <v>0</v>
      </c>
      <c r="I20" s="37">
        <f>'2021 Budget'!B14</f>
        <v>4506.9999999999964</v>
      </c>
      <c r="J20" s="44">
        <f t="shared" si="0"/>
        <v>4506.9999999999964</v>
      </c>
      <c r="K20" s="44">
        <f t="shared" si="1"/>
        <v>4506.9999999999964</v>
      </c>
      <c r="L20" s="45">
        <f t="shared" si="2"/>
        <v>1</v>
      </c>
      <c r="N20" s="43"/>
    </row>
    <row r="21" spans="1:15" x14ac:dyDescent="0.4">
      <c r="A21" s="49" t="s">
        <v>0</v>
      </c>
      <c r="B21" s="40">
        <f t="shared" ref="B21:I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v>0</v>
      </c>
      <c r="H21" s="55">
        <f t="shared" si="4"/>
        <v>2900</v>
      </c>
      <c r="I21" s="38">
        <f t="shared" si="4"/>
        <v>20006.999999999996</v>
      </c>
      <c r="J21" s="41">
        <f t="shared" si="0"/>
        <v>17106.999999999996</v>
      </c>
      <c r="K21" s="41">
        <f t="shared" si="1"/>
        <v>17106.999999999996</v>
      </c>
      <c r="L21" s="50">
        <f t="shared" si="2"/>
        <v>0.85505073224371464</v>
      </c>
      <c r="M21" s="51"/>
      <c r="N21" s="40"/>
      <c r="O21" s="52"/>
    </row>
    <row r="24" spans="1:15" x14ac:dyDescent="0.4">
      <c r="A24" s="53" t="s">
        <v>51</v>
      </c>
    </row>
    <row r="25" spans="1:15" x14ac:dyDescent="0.4">
      <c r="A25" s="53" t="s">
        <v>52</v>
      </c>
    </row>
    <row r="26" spans="1:15" x14ac:dyDescent="0.4">
      <c r="A26" s="53" t="s">
        <v>53</v>
      </c>
    </row>
    <row r="27" spans="1:15" x14ac:dyDescent="0.4">
      <c r="A27" s="53" t="s">
        <v>54</v>
      </c>
    </row>
    <row r="28" spans="1:15" x14ac:dyDescent="0.4">
      <c r="J28" s="45"/>
    </row>
    <row r="29" spans="1:15" x14ac:dyDescent="0.4">
      <c r="A29" s="54" t="s">
        <v>49</v>
      </c>
    </row>
    <row r="30" spans="1:15" x14ac:dyDescent="0.4">
      <c r="A30" s="46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190F-8414-43F4-806F-10D83050DFFC}">
  <dimension ref="A1:P30"/>
  <sheetViews>
    <sheetView workbookViewId="0">
      <selection activeCell="H22" sqref="H22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8" width="12.15234375" style="42" customWidth="1"/>
    <col min="9" max="9" width="11.53515625" style="42" bestFit="1" customWidth="1"/>
    <col min="10" max="10" width="25.3046875" style="42" customWidth="1"/>
    <col min="11" max="11" width="17.3828125" style="42" bestFit="1" customWidth="1"/>
    <col min="12" max="12" width="14.53515625" style="42" bestFit="1" customWidth="1"/>
    <col min="13" max="13" width="13.15234375" style="45" customWidth="1"/>
    <col min="14" max="14" width="11.69140625" style="45" bestFit="1" customWidth="1"/>
    <col min="15" max="15" width="20.3046875" style="42" bestFit="1" customWidth="1"/>
    <col min="16" max="16" width="33.3828125" style="42" bestFit="1" customWidth="1"/>
    <col min="17" max="16384" width="9.15234375" style="42"/>
  </cols>
  <sheetData>
    <row r="1" spans="1:16" x14ac:dyDescent="0.4">
      <c r="A1" s="42" t="s">
        <v>106</v>
      </c>
      <c r="K1" s="44"/>
      <c r="O1" s="43"/>
    </row>
    <row r="2" spans="1:16" x14ac:dyDescent="0.4">
      <c r="K2" s="44"/>
      <c r="O2" s="43"/>
    </row>
    <row r="3" spans="1:16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K3" s="44"/>
      <c r="O3" s="43"/>
    </row>
    <row r="4" spans="1:16" x14ac:dyDescent="0.4">
      <c r="B4" s="36"/>
      <c r="C4" s="36"/>
      <c r="D4" s="36"/>
      <c r="E4" s="36"/>
      <c r="F4" s="36"/>
      <c r="G4" s="36"/>
      <c r="H4" s="36"/>
      <c r="K4" s="44"/>
      <c r="O4" s="43"/>
    </row>
    <row r="5" spans="1:16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K5" s="44"/>
      <c r="O5" s="43"/>
    </row>
    <row r="6" spans="1:16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K6" s="44"/>
      <c r="O6" s="43"/>
    </row>
    <row r="7" spans="1:16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H7" s="58"/>
      <c r="K7" s="44"/>
      <c r="O7" s="43"/>
    </row>
    <row r="8" spans="1:16" x14ac:dyDescent="0.4">
      <c r="K8" s="44"/>
      <c r="O8" s="43"/>
    </row>
    <row r="9" spans="1:16" x14ac:dyDescent="0.4">
      <c r="A9" s="46"/>
      <c r="K9" s="44"/>
      <c r="O9" s="43"/>
    </row>
    <row r="10" spans="1:16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K10" s="44"/>
      <c r="L10" s="43"/>
    </row>
    <row r="11" spans="1:16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2" t="s">
        <v>36</v>
      </c>
      <c r="J11" s="43" t="s">
        <v>55</v>
      </c>
      <c r="K11" s="44" t="s">
        <v>37</v>
      </c>
      <c r="L11" s="42" t="s">
        <v>38</v>
      </c>
      <c r="M11" s="45" t="s">
        <v>39</v>
      </c>
      <c r="N11" s="45" t="s">
        <v>40</v>
      </c>
      <c r="O11" s="43" t="s">
        <v>41</v>
      </c>
      <c r="P11" s="42" t="s">
        <v>42</v>
      </c>
    </row>
    <row r="12" spans="1:16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4">
        <f>SUM(B12:H12)</f>
        <v>1850</v>
      </c>
      <c r="J12" s="37">
        <f>'2021 Budget'!B6</f>
        <v>2500</v>
      </c>
      <c r="K12" s="44">
        <f t="shared" ref="K12:K21" si="0">J12-I12</f>
        <v>650</v>
      </c>
      <c r="L12" s="44">
        <f t="shared" ref="L12:L21" si="1">J12-I12</f>
        <v>650</v>
      </c>
      <c r="M12" s="45">
        <f t="shared" ref="M12:M21" si="2">L12/J12</f>
        <v>0.26</v>
      </c>
      <c r="O12" s="39"/>
    </row>
    <row r="13" spans="1:16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4">
        <f t="shared" ref="I13:I21" si="3">SUM(B13:H13)</f>
        <v>0</v>
      </c>
      <c r="J13" s="37">
        <f>'2021 Budget'!B7</f>
        <v>500</v>
      </c>
      <c r="K13" s="44">
        <f t="shared" si="0"/>
        <v>500</v>
      </c>
      <c r="L13" s="44">
        <f t="shared" si="1"/>
        <v>500</v>
      </c>
      <c r="M13" s="45">
        <f t="shared" si="2"/>
        <v>1</v>
      </c>
      <c r="O13" s="39"/>
    </row>
    <row r="14" spans="1:16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4">
        <f t="shared" si="3"/>
        <v>0</v>
      </c>
      <c r="J14" s="37">
        <f>'2021 Budget'!B8</f>
        <v>500</v>
      </c>
      <c r="K14" s="44">
        <f t="shared" si="0"/>
        <v>500</v>
      </c>
      <c r="L14" s="44">
        <f t="shared" si="1"/>
        <v>500</v>
      </c>
      <c r="M14" s="45">
        <f t="shared" si="2"/>
        <v>1</v>
      </c>
      <c r="O14" s="39"/>
    </row>
    <row r="15" spans="1:16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4">
        <f t="shared" si="3"/>
        <v>0</v>
      </c>
      <c r="J15" s="37">
        <f>'2021 Budget'!B9</f>
        <v>500</v>
      </c>
      <c r="K15" s="44">
        <f t="shared" si="0"/>
        <v>500</v>
      </c>
      <c r="L15" s="44">
        <f t="shared" si="1"/>
        <v>500</v>
      </c>
      <c r="M15" s="45">
        <f t="shared" si="2"/>
        <v>1</v>
      </c>
      <c r="O15" s="39"/>
    </row>
    <row r="16" spans="1:16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4">
        <f t="shared" si="3"/>
        <v>2100</v>
      </c>
      <c r="J16" s="37">
        <f>'2021 Budget'!B10</f>
        <v>5000</v>
      </c>
      <c r="K16" s="44">
        <f t="shared" si="0"/>
        <v>2900</v>
      </c>
      <c r="L16" s="44">
        <f t="shared" si="1"/>
        <v>2900</v>
      </c>
      <c r="M16" s="45">
        <f t="shared" si="2"/>
        <v>0.57999999999999996</v>
      </c>
      <c r="O16" s="39" t="s">
        <v>108</v>
      </c>
    </row>
    <row r="17" spans="1:16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4">
        <f t="shared" si="3"/>
        <v>500</v>
      </c>
      <c r="J17" s="37">
        <f>'2021 Budget'!B11</f>
        <v>2000</v>
      </c>
      <c r="K17" s="44">
        <f t="shared" si="0"/>
        <v>1500</v>
      </c>
      <c r="L17" s="44">
        <f t="shared" si="1"/>
        <v>1500</v>
      </c>
      <c r="M17" s="45">
        <f t="shared" si="2"/>
        <v>0.75</v>
      </c>
      <c r="O17" s="39"/>
    </row>
    <row r="18" spans="1:16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4">
        <f t="shared" si="3"/>
        <v>300</v>
      </c>
      <c r="J18" s="37">
        <f>'2021 Budget'!B12</f>
        <v>1500</v>
      </c>
      <c r="K18" s="44">
        <f t="shared" si="0"/>
        <v>1200</v>
      </c>
      <c r="L18" s="44">
        <f t="shared" si="1"/>
        <v>1200</v>
      </c>
      <c r="M18" s="45">
        <f t="shared" si="2"/>
        <v>0.8</v>
      </c>
      <c r="O18" s="39"/>
    </row>
    <row r="19" spans="1:16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4">
        <f t="shared" si="3"/>
        <v>250</v>
      </c>
      <c r="J19" s="37">
        <f>'2021 Budget'!B13</f>
        <v>3000</v>
      </c>
      <c r="K19" s="44">
        <f t="shared" si="0"/>
        <v>2750</v>
      </c>
      <c r="L19" s="44">
        <f t="shared" si="1"/>
        <v>2750</v>
      </c>
      <c r="M19" s="45">
        <f t="shared" si="2"/>
        <v>0.91666666666666663</v>
      </c>
      <c r="O19" s="39"/>
    </row>
    <row r="20" spans="1:16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4">
        <f t="shared" si="3"/>
        <v>0</v>
      </c>
      <c r="J20" s="37">
        <f>'2021 Budget'!B14</f>
        <v>4506.9999999999964</v>
      </c>
      <c r="K20" s="44">
        <f t="shared" si="0"/>
        <v>4506.9999999999964</v>
      </c>
      <c r="L20" s="44">
        <f t="shared" si="1"/>
        <v>4506.9999999999964</v>
      </c>
      <c r="M20" s="45">
        <f t="shared" si="2"/>
        <v>1</v>
      </c>
      <c r="O20" s="43"/>
    </row>
    <row r="21" spans="1:16" x14ac:dyDescent="0.4">
      <c r="A21" s="49" t="s">
        <v>0</v>
      </c>
      <c r="B21" s="40">
        <f t="shared" ref="B21:J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40">
        <f t="shared" si="4"/>
        <v>2100</v>
      </c>
      <c r="I21" s="40">
        <f t="shared" si="3"/>
        <v>5000</v>
      </c>
      <c r="J21" s="38">
        <f t="shared" si="4"/>
        <v>20006.999999999996</v>
      </c>
      <c r="K21" s="41">
        <f t="shared" si="0"/>
        <v>15006.999999999996</v>
      </c>
      <c r="L21" s="41">
        <f t="shared" si="1"/>
        <v>15006.999999999996</v>
      </c>
      <c r="M21" s="50">
        <f t="shared" si="2"/>
        <v>0.75008746938571491</v>
      </c>
      <c r="N21" s="51"/>
      <c r="O21" s="40"/>
      <c r="P21" s="52"/>
    </row>
    <row r="24" spans="1:16" x14ac:dyDescent="0.4">
      <c r="A24" s="53" t="s">
        <v>51</v>
      </c>
    </row>
    <row r="25" spans="1:16" x14ac:dyDescent="0.4">
      <c r="A25" s="53" t="s">
        <v>52</v>
      </c>
    </row>
    <row r="26" spans="1:16" x14ac:dyDescent="0.4">
      <c r="A26" s="53" t="s">
        <v>53</v>
      </c>
    </row>
    <row r="27" spans="1:16" x14ac:dyDescent="0.4">
      <c r="A27" s="53" t="s">
        <v>54</v>
      </c>
    </row>
    <row r="28" spans="1:16" x14ac:dyDescent="0.4">
      <c r="K28" s="45"/>
    </row>
    <row r="29" spans="1:16" x14ac:dyDescent="0.4">
      <c r="A29" s="54" t="s">
        <v>49</v>
      </c>
    </row>
    <row r="30" spans="1:16" x14ac:dyDescent="0.4">
      <c r="A30" s="46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71D-7A06-4E97-AA2E-B69F4EE74EB5}">
  <dimension ref="A1:Q30"/>
  <sheetViews>
    <sheetView workbookViewId="0">
      <selection activeCell="B7" sqref="B7:M7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9" width="12.15234375" style="42" customWidth="1"/>
    <col min="10" max="10" width="11.53515625" style="42" bestFit="1" customWidth="1"/>
    <col min="11" max="11" width="25.3046875" style="42" customWidth="1"/>
    <col min="12" max="12" width="17.3828125" style="42" bestFit="1" customWidth="1"/>
    <col min="13" max="13" width="14.53515625" style="42" bestFit="1" customWidth="1"/>
    <col min="14" max="14" width="13.15234375" style="45" customWidth="1"/>
    <col min="15" max="15" width="11.69140625" style="45" bestFit="1" customWidth="1"/>
    <col min="16" max="16" width="20.3046875" style="42" bestFit="1" customWidth="1"/>
    <col min="17" max="17" width="33.3828125" style="42" bestFit="1" customWidth="1"/>
    <col min="18" max="16384" width="9.15234375" style="42"/>
  </cols>
  <sheetData>
    <row r="1" spans="1:17" x14ac:dyDescent="0.4">
      <c r="A1" s="42" t="s">
        <v>109</v>
      </c>
      <c r="L1" s="44"/>
      <c r="P1" s="43"/>
    </row>
    <row r="2" spans="1:17" x14ac:dyDescent="0.4">
      <c r="L2" s="44"/>
      <c r="P2" s="43"/>
    </row>
    <row r="3" spans="1:17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L3" s="44"/>
      <c r="P3" s="43"/>
    </row>
    <row r="4" spans="1:17" x14ac:dyDescent="0.4">
      <c r="B4" s="36"/>
      <c r="C4" s="36"/>
      <c r="D4" s="36"/>
      <c r="E4" s="36"/>
      <c r="F4" s="36"/>
      <c r="G4" s="36"/>
      <c r="H4" s="36"/>
      <c r="I4" s="36"/>
      <c r="L4" s="44"/>
      <c r="P4" s="43"/>
    </row>
    <row r="5" spans="1:17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L5" s="44"/>
      <c r="P5" s="43"/>
    </row>
    <row r="6" spans="1:17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L6" s="44"/>
      <c r="P6" s="43"/>
    </row>
    <row r="7" spans="1:17" x14ac:dyDescent="0.4">
      <c r="A7" s="57" t="s">
        <v>63</v>
      </c>
      <c r="B7" s="60">
        <f>B5+B6</f>
        <v>20006.999999999996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P7" s="43"/>
    </row>
    <row r="8" spans="1:17" x14ac:dyDescent="0.4">
      <c r="L8" s="44"/>
      <c r="P8" s="43"/>
    </row>
    <row r="9" spans="1:17" x14ac:dyDescent="0.4">
      <c r="A9" s="46"/>
      <c r="L9" s="44"/>
      <c r="P9" s="43"/>
    </row>
    <row r="10" spans="1:17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L10" s="44"/>
      <c r="M10" s="43"/>
    </row>
    <row r="11" spans="1:17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110</v>
      </c>
      <c r="J11" s="42" t="s">
        <v>36</v>
      </c>
      <c r="K11" s="43" t="s">
        <v>55</v>
      </c>
      <c r="L11" s="44" t="s">
        <v>37</v>
      </c>
      <c r="M11" s="42" t="s">
        <v>38</v>
      </c>
      <c r="N11" s="45" t="s">
        <v>39</v>
      </c>
      <c r="O11" s="45" t="s">
        <v>40</v>
      </c>
      <c r="P11" s="43" t="s">
        <v>41</v>
      </c>
      <c r="Q11" s="42" t="s">
        <v>42</v>
      </c>
    </row>
    <row r="12" spans="1:17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4">
        <f>SUM(B12:I12)</f>
        <v>1850</v>
      </c>
      <c r="K12" s="37">
        <f>'2021 Budget'!B6</f>
        <v>2500</v>
      </c>
      <c r="L12" s="44">
        <f t="shared" ref="L12:L21" si="0">K12-J12</f>
        <v>650</v>
      </c>
      <c r="M12" s="44">
        <f t="shared" ref="M12:M21" si="1">K12-J12</f>
        <v>650</v>
      </c>
      <c r="N12" s="45">
        <f t="shared" ref="N12:N21" si="2">M12/K12</f>
        <v>0.26</v>
      </c>
      <c r="P12" s="39"/>
    </row>
    <row r="13" spans="1:17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4">
        <f t="shared" ref="J13:J20" si="3">SUM(B13:I13)</f>
        <v>0</v>
      </c>
      <c r="K13" s="37">
        <f>'2021 Budget'!B7</f>
        <v>500</v>
      </c>
      <c r="L13" s="44">
        <f t="shared" si="0"/>
        <v>500</v>
      </c>
      <c r="M13" s="44">
        <f t="shared" si="1"/>
        <v>500</v>
      </c>
      <c r="N13" s="45">
        <f t="shared" si="2"/>
        <v>1</v>
      </c>
      <c r="P13" s="39"/>
    </row>
    <row r="14" spans="1:17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4">
        <f t="shared" si="3"/>
        <v>0</v>
      </c>
      <c r="K14" s="37">
        <f>'2021 Budget'!B8</f>
        <v>500</v>
      </c>
      <c r="L14" s="44">
        <f t="shared" si="0"/>
        <v>500</v>
      </c>
      <c r="M14" s="44">
        <f t="shared" si="1"/>
        <v>500</v>
      </c>
      <c r="N14" s="45">
        <f t="shared" si="2"/>
        <v>1</v>
      </c>
      <c r="P14" s="39"/>
    </row>
    <row r="15" spans="1:17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4">
        <f t="shared" si="3"/>
        <v>0</v>
      </c>
      <c r="K15" s="37">
        <f>'2021 Budget'!B9</f>
        <v>500</v>
      </c>
      <c r="L15" s="44">
        <f t="shared" si="0"/>
        <v>500</v>
      </c>
      <c r="M15" s="44">
        <f t="shared" si="1"/>
        <v>500</v>
      </c>
      <c r="N15" s="45">
        <f t="shared" si="2"/>
        <v>1</v>
      </c>
      <c r="P15" s="39"/>
    </row>
    <row r="16" spans="1:17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4">
        <f t="shared" si="3"/>
        <v>4900</v>
      </c>
      <c r="K16" s="37">
        <f>'2021 Budget'!B10</f>
        <v>5000</v>
      </c>
      <c r="L16" s="44">
        <f t="shared" si="0"/>
        <v>100</v>
      </c>
      <c r="M16" s="44">
        <f t="shared" si="1"/>
        <v>100</v>
      </c>
      <c r="N16" s="45">
        <f t="shared" si="2"/>
        <v>0.02</v>
      </c>
      <c r="P16" s="39" t="s">
        <v>111</v>
      </c>
    </row>
    <row r="17" spans="1:17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4">
        <f t="shared" si="3"/>
        <v>500</v>
      </c>
      <c r="K17" s="37">
        <f>'2021 Budget'!B11</f>
        <v>2000</v>
      </c>
      <c r="L17" s="44">
        <f t="shared" si="0"/>
        <v>1500</v>
      </c>
      <c r="M17" s="44">
        <f t="shared" si="1"/>
        <v>1500</v>
      </c>
      <c r="N17" s="45">
        <f t="shared" si="2"/>
        <v>0.75</v>
      </c>
      <c r="P17" s="39"/>
    </row>
    <row r="18" spans="1:17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4">
        <f t="shared" si="3"/>
        <v>300</v>
      </c>
      <c r="K18" s="37">
        <f>'2021 Budget'!B12</f>
        <v>1500</v>
      </c>
      <c r="L18" s="44">
        <f t="shared" si="0"/>
        <v>1200</v>
      </c>
      <c r="M18" s="44">
        <f t="shared" si="1"/>
        <v>1200</v>
      </c>
      <c r="N18" s="45">
        <f t="shared" si="2"/>
        <v>0.8</v>
      </c>
      <c r="P18" s="39"/>
    </row>
    <row r="19" spans="1:17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4">
        <f t="shared" si="3"/>
        <v>3050</v>
      </c>
      <c r="K19" s="37">
        <f>'2021 Budget'!B13</f>
        <v>3000</v>
      </c>
      <c r="L19" s="44">
        <f t="shared" si="0"/>
        <v>-50</v>
      </c>
      <c r="M19" s="44">
        <f t="shared" si="1"/>
        <v>-50</v>
      </c>
      <c r="N19" s="45">
        <f t="shared" si="2"/>
        <v>-1.6666666666666666E-2</v>
      </c>
      <c r="P19" s="39" t="s">
        <v>112</v>
      </c>
    </row>
    <row r="20" spans="1:17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4">
        <f t="shared" si="3"/>
        <v>0</v>
      </c>
      <c r="K20" s="37">
        <f>'2021 Budget'!B14</f>
        <v>4506.9999999999964</v>
      </c>
      <c r="L20" s="44">
        <f t="shared" si="0"/>
        <v>4506.9999999999964</v>
      </c>
      <c r="M20" s="44">
        <f t="shared" si="1"/>
        <v>4506.9999999999964</v>
      </c>
      <c r="N20" s="45">
        <f t="shared" si="2"/>
        <v>1</v>
      </c>
      <c r="P20" s="43"/>
    </row>
    <row r="21" spans="1:17" x14ac:dyDescent="0.4">
      <c r="A21" s="49" t="s">
        <v>0</v>
      </c>
      <c r="B21" s="60">
        <f t="shared" ref="B21:K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10600</v>
      </c>
      <c r="K21" s="60">
        <f t="shared" si="4"/>
        <v>20006.999999999996</v>
      </c>
      <c r="L21" s="60">
        <f t="shared" si="0"/>
        <v>9406.9999999999964</v>
      </c>
      <c r="M21" s="60">
        <f t="shared" si="1"/>
        <v>9406.9999999999964</v>
      </c>
      <c r="N21" s="50">
        <f t="shared" si="2"/>
        <v>0.47018543509771571</v>
      </c>
      <c r="O21" s="51"/>
      <c r="P21" s="40"/>
      <c r="Q21" s="52"/>
    </row>
    <row r="24" spans="1:17" x14ac:dyDescent="0.4">
      <c r="A24" s="53" t="s">
        <v>51</v>
      </c>
    </row>
    <row r="25" spans="1:17" x14ac:dyDescent="0.4">
      <c r="A25" s="53" t="s">
        <v>52</v>
      </c>
    </row>
    <row r="26" spans="1:17" x14ac:dyDescent="0.4">
      <c r="A26" s="53" t="s">
        <v>53</v>
      </c>
    </row>
    <row r="27" spans="1:17" x14ac:dyDescent="0.4">
      <c r="A27" s="53" t="s">
        <v>54</v>
      </c>
    </row>
    <row r="28" spans="1:17" x14ac:dyDescent="0.4">
      <c r="L28" s="45"/>
    </row>
    <row r="29" spans="1:17" x14ac:dyDescent="0.4">
      <c r="A29" s="54" t="s">
        <v>49</v>
      </c>
    </row>
    <row r="30" spans="1:17" x14ac:dyDescent="0.4">
      <c r="A30" s="46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CB26-9CFD-4896-A136-25014B7D4F9D}">
  <dimension ref="A1:R30"/>
  <sheetViews>
    <sheetView workbookViewId="0">
      <selection activeCell="K1" sqref="K1:K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0" width="12.15234375" style="42" customWidth="1"/>
    <col min="11" max="11" width="11.53515625" style="42" bestFit="1" customWidth="1"/>
    <col min="12" max="12" width="25.3046875" style="42" customWidth="1"/>
    <col min="13" max="13" width="17.3828125" style="42" bestFit="1" customWidth="1"/>
    <col min="14" max="14" width="14.53515625" style="42" bestFit="1" customWidth="1"/>
    <col min="15" max="15" width="13.15234375" style="45" customWidth="1"/>
    <col min="16" max="16" width="11.69140625" style="45" bestFit="1" customWidth="1"/>
    <col min="17" max="17" width="20.3046875" style="42" bestFit="1" customWidth="1"/>
    <col min="18" max="18" width="33.3828125" style="42" bestFit="1" customWidth="1"/>
    <col min="19" max="16384" width="9.15234375" style="42"/>
  </cols>
  <sheetData>
    <row r="1" spans="1:18" x14ac:dyDescent="0.4">
      <c r="A1" s="42" t="s">
        <v>114</v>
      </c>
      <c r="M1" s="44"/>
      <c r="Q1" s="43"/>
    </row>
    <row r="2" spans="1:18" x14ac:dyDescent="0.4">
      <c r="M2" s="44"/>
      <c r="Q2" s="43"/>
    </row>
    <row r="3" spans="1:18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M3" s="44"/>
      <c r="Q3" s="43"/>
    </row>
    <row r="4" spans="1:18" x14ac:dyDescent="0.4">
      <c r="B4" s="36"/>
      <c r="C4" s="36"/>
      <c r="D4" s="36"/>
      <c r="E4" s="36"/>
      <c r="F4" s="36"/>
      <c r="G4" s="36"/>
      <c r="H4" s="36"/>
      <c r="I4" s="36"/>
      <c r="J4" s="36"/>
      <c r="M4" s="44"/>
      <c r="Q4" s="43"/>
    </row>
    <row r="5" spans="1:18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M5" s="44"/>
      <c r="Q5" s="43"/>
    </row>
    <row r="6" spans="1:18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M6" s="44"/>
      <c r="Q6" s="43"/>
    </row>
    <row r="7" spans="1:18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M7" s="44"/>
      <c r="Q7" s="43"/>
    </row>
    <row r="8" spans="1:18" x14ac:dyDescent="0.4">
      <c r="M8" s="44"/>
      <c r="Q8" s="43"/>
    </row>
    <row r="9" spans="1:18" x14ac:dyDescent="0.4">
      <c r="A9" s="46"/>
      <c r="M9" s="44"/>
      <c r="Q9" s="43"/>
    </row>
    <row r="10" spans="1:18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M10" s="44"/>
      <c r="N10" s="43"/>
    </row>
    <row r="11" spans="1:18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2" t="s">
        <v>36</v>
      </c>
      <c r="L11" s="43" t="s">
        <v>55</v>
      </c>
      <c r="M11" s="44" t="s">
        <v>37</v>
      </c>
      <c r="N11" s="42" t="s">
        <v>38</v>
      </c>
      <c r="O11" s="45" t="s">
        <v>39</v>
      </c>
      <c r="P11" s="45" t="s">
        <v>40</v>
      </c>
      <c r="Q11" s="43" t="s">
        <v>41</v>
      </c>
      <c r="R11" s="42" t="s">
        <v>42</v>
      </c>
    </row>
    <row r="12" spans="1:18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4">
        <f>SUM(B12:J12)</f>
        <v>1950</v>
      </c>
      <c r="L12" s="37">
        <f>'2021 Budget'!B6</f>
        <v>2500</v>
      </c>
      <c r="M12" s="44">
        <f t="shared" ref="M12:M21" si="0">L12-K12</f>
        <v>550</v>
      </c>
      <c r="N12" s="44">
        <f t="shared" ref="N12:N21" si="1">L12-K12</f>
        <v>550</v>
      </c>
      <c r="O12" s="45">
        <f t="shared" ref="O12:O21" si="2">N12/L12</f>
        <v>0.22</v>
      </c>
      <c r="Q12" s="39" t="s">
        <v>118</v>
      </c>
    </row>
    <row r="13" spans="1:18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4">
        <f t="shared" ref="K13:K19" si="3">SUM(B13:J13)</f>
        <v>0</v>
      </c>
      <c r="L13" s="37">
        <f>'2021 Budget'!B7</f>
        <v>500</v>
      </c>
      <c r="M13" s="44">
        <f t="shared" si="0"/>
        <v>500</v>
      </c>
      <c r="N13" s="44">
        <f t="shared" si="1"/>
        <v>500</v>
      </c>
      <c r="O13" s="45">
        <f t="shared" si="2"/>
        <v>1</v>
      </c>
      <c r="Q13" s="39"/>
    </row>
    <row r="14" spans="1:18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4">
        <f t="shared" si="3"/>
        <v>0</v>
      </c>
      <c r="L14" s="37">
        <f>'2021 Budget'!B8</f>
        <v>500</v>
      </c>
      <c r="M14" s="44">
        <f t="shared" si="0"/>
        <v>500</v>
      </c>
      <c r="N14" s="44">
        <f t="shared" si="1"/>
        <v>500</v>
      </c>
      <c r="O14" s="45">
        <f t="shared" si="2"/>
        <v>1</v>
      </c>
      <c r="Q14" s="39"/>
    </row>
    <row r="15" spans="1:18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4">
        <f t="shared" si="3"/>
        <v>0</v>
      </c>
      <c r="L15" s="37">
        <f>'2021 Budget'!B9</f>
        <v>500</v>
      </c>
      <c r="M15" s="44">
        <f t="shared" si="0"/>
        <v>500</v>
      </c>
      <c r="N15" s="44">
        <f t="shared" si="1"/>
        <v>500</v>
      </c>
      <c r="O15" s="45">
        <f t="shared" si="2"/>
        <v>1</v>
      </c>
      <c r="Q15" s="39"/>
    </row>
    <row r="16" spans="1:18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4">
        <f t="shared" si="3"/>
        <v>4900</v>
      </c>
      <c r="L16" s="37">
        <f>'2021 Budget'!B10</f>
        <v>5000</v>
      </c>
      <c r="M16" s="44">
        <f t="shared" si="0"/>
        <v>100</v>
      </c>
      <c r="N16" s="44">
        <f t="shared" si="1"/>
        <v>100</v>
      </c>
      <c r="O16" s="45">
        <f t="shared" si="2"/>
        <v>0.02</v>
      </c>
      <c r="Q16" s="39"/>
    </row>
    <row r="17" spans="1:18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4">
        <f t="shared" si="3"/>
        <v>500</v>
      </c>
      <c r="L17" s="37">
        <f>'2021 Budget'!B11</f>
        <v>2000</v>
      </c>
      <c r="M17" s="44">
        <f t="shared" si="0"/>
        <v>1500</v>
      </c>
      <c r="N17" s="44">
        <f t="shared" si="1"/>
        <v>1500</v>
      </c>
      <c r="O17" s="45">
        <f t="shared" si="2"/>
        <v>0.75</v>
      </c>
      <c r="Q17" s="39"/>
    </row>
    <row r="18" spans="1:18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4">
        <f t="shared" si="3"/>
        <v>600</v>
      </c>
      <c r="L18" s="37">
        <f>'2021 Budget'!B12</f>
        <v>1500</v>
      </c>
      <c r="M18" s="44">
        <f t="shared" si="0"/>
        <v>900</v>
      </c>
      <c r="N18" s="44">
        <f t="shared" si="1"/>
        <v>900</v>
      </c>
      <c r="O18" s="45">
        <f t="shared" si="2"/>
        <v>0.6</v>
      </c>
      <c r="Q18" s="39" t="s">
        <v>117</v>
      </c>
    </row>
    <row r="19" spans="1:18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4">
        <f t="shared" si="3"/>
        <v>3050</v>
      </c>
      <c r="L19" s="37">
        <f>'2021 Budget'!B13</f>
        <v>3000</v>
      </c>
      <c r="M19" s="44">
        <f t="shared" si="0"/>
        <v>-50</v>
      </c>
      <c r="N19" s="44">
        <f t="shared" si="1"/>
        <v>-50</v>
      </c>
      <c r="O19" s="45">
        <f t="shared" si="2"/>
        <v>-1.6666666666666666E-2</v>
      </c>
      <c r="Q19" s="39"/>
    </row>
    <row r="20" spans="1:18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4">
        <f t="shared" ref="K20" si="4">SUM(B20:I20)</f>
        <v>0</v>
      </c>
      <c r="L20" s="37">
        <f>'2021 Budget'!B14</f>
        <v>4506.9999999999964</v>
      </c>
      <c r="M20" s="44">
        <f t="shared" si="0"/>
        <v>4506.9999999999964</v>
      </c>
      <c r="N20" s="44">
        <f t="shared" si="1"/>
        <v>4506.9999999999964</v>
      </c>
      <c r="O20" s="45">
        <f t="shared" si="2"/>
        <v>1</v>
      </c>
      <c r="Q20" s="43"/>
    </row>
    <row r="21" spans="1:18" x14ac:dyDescent="0.4">
      <c r="A21" s="49" t="s">
        <v>0</v>
      </c>
      <c r="B21" s="60">
        <f t="shared" ref="B21:L21" si="5">SUM(B12:B20)</f>
        <v>950</v>
      </c>
      <c r="C21" s="60">
        <f t="shared" si="5"/>
        <v>200</v>
      </c>
      <c r="D21" s="60">
        <f t="shared" si="5"/>
        <v>800</v>
      </c>
      <c r="E21" s="60">
        <f t="shared" si="5"/>
        <v>500</v>
      </c>
      <c r="F21" s="60">
        <f t="shared" si="5"/>
        <v>250</v>
      </c>
      <c r="G21" s="60">
        <f t="shared" si="5"/>
        <v>200</v>
      </c>
      <c r="H21" s="60">
        <f t="shared" si="5"/>
        <v>2100</v>
      </c>
      <c r="I21" s="60">
        <f t="shared" si="5"/>
        <v>5600</v>
      </c>
      <c r="J21" s="60">
        <f t="shared" si="5"/>
        <v>400</v>
      </c>
      <c r="K21" s="60">
        <f t="shared" si="5"/>
        <v>11000</v>
      </c>
      <c r="L21" s="60">
        <f t="shared" si="5"/>
        <v>20006.999999999996</v>
      </c>
      <c r="M21" s="60">
        <f t="shared" si="0"/>
        <v>9006.9999999999964</v>
      </c>
      <c r="N21" s="60">
        <f t="shared" si="1"/>
        <v>9006.9999999999964</v>
      </c>
      <c r="O21" s="50">
        <f t="shared" si="2"/>
        <v>0.45019243264857289</v>
      </c>
      <c r="P21" s="51"/>
      <c r="Q21" s="40"/>
      <c r="R21" s="52"/>
    </row>
    <row r="24" spans="1:18" x14ac:dyDescent="0.4">
      <c r="A24" s="53" t="s">
        <v>51</v>
      </c>
    </row>
    <row r="25" spans="1:18" x14ac:dyDescent="0.4">
      <c r="A25" s="53" t="s">
        <v>52</v>
      </c>
    </row>
    <row r="26" spans="1:18" x14ac:dyDescent="0.4">
      <c r="A26" s="53" t="s">
        <v>53</v>
      </c>
    </row>
    <row r="27" spans="1:18" x14ac:dyDescent="0.4">
      <c r="A27" s="53" t="s">
        <v>54</v>
      </c>
    </row>
    <row r="28" spans="1:18" x14ac:dyDescent="0.4">
      <c r="M28" s="45"/>
    </row>
    <row r="29" spans="1:18" x14ac:dyDescent="0.4">
      <c r="A29" s="54" t="s">
        <v>49</v>
      </c>
    </row>
    <row r="30" spans="1:18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6F9D-17B4-482E-B0E3-85323C019F9A}">
  <dimension ref="A1:S30"/>
  <sheetViews>
    <sheetView tabSelected="1" workbookViewId="0">
      <selection activeCell="R26" sqref="R2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1" width="12.15234375" style="42" customWidth="1"/>
    <col min="12" max="12" width="11.53515625" style="42" bestFit="1" customWidth="1"/>
    <col min="13" max="13" width="25.3046875" style="42" customWidth="1"/>
    <col min="14" max="14" width="17.3828125" style="42" bestFit="1" customWidth="1"/>
    <col min="15" max="15" width="14.53515625" style="42" bestFit="1" customWidth="1"/>
    <col min="16" max="16" width="13.15234375" style="45" customWidth="1"/>
    <col min="17" max="17" width="11.69140625" style="45" bestFit="1" customWidth="1"/>
    <col min="18" max="18" width="20.3046875" style="42" bestFit="1" customWidth="1"/>
    <col min="19" max="19" width="33.3828125" style="42" bestFit="1" customWidth="1"/>
    <col min="20" max="16384" width="9.15234375" style="42"/>
  </cols>
  <sheetData>
    <row r="1" spans="1:19" x14ac:dyDescent="0.4">
      <c r="A1" s="42" t="s">
        <v>120</v>
      </c>
      <c r="N1" s="44"/>
      <c r="R1" s="43"/>
    </row>
    <row r="2" spans="1:19" x14ac:dyDescent="0.4">
      <c r="N2" s="44"/>
      <c r="R2" s="43"/>
    </row>
    <row r="3" spans="1:19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N3" s="44"/>
      <c r="R3" s="43"/>
    </row>
    <row r="4" spans="1:19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N4" s="44"/>
      <c r="R4" s="43"/>
    </row>
    <row r="5" spans="1:19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K5" s="56"/>
      <c r="N5" s="44"/>
      <c r="R5" s="43"/>
    </row>
    <row r="6" spans="1:19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K6" s="44"/>
      <c r="N6" s="44"/>
      <c r="R6" s="43"/>
    </row>
    <row r="7" spans="1:19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K7" s="58"/>
      <c r="N7" s="44"/>
      <c r="R7" s="43"/>
    </row>
    <row r="8" spans="1:19" x14ac:dyDescent="0.4">
      <c r="N8" s="44"/>
      <c r="R8" s="43"/>
    </row>
    <row r="9" spans="1:19" x14ac:dyDescent="0.4">
      <c r="A9" s="46"/>
      <c r="N9" s="44"/>
      <c r="R9" s="43"/>
    </row>
    <row r="10" spans="1:19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N10" s="44"/>
      <c r="O10" s="43"/>
    </row>
    <row r="11" spans="1:19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3" t="s">
        <v>119</v>
      </c>
      <c r="L11" s="42" t="s">
        <v>36</v>
      </c>
      <c r="M11" s="43" t="s">
        <v>55</v>
      </c>
      <c r="N11" s="44" t="s">
        <v>37</v>
      </c>
      <c r="O11" s="42" t="s">
        <v>38</v>
      </c>
      <c r="P11" s="45" t="s">
        <v>39</v>
      </c>
      <c r="Q11" s="45" t="s">
        <v>40</v>
      </c>
      <c r="R11" s="43" t="s">
        <v>41</v>
      </c>
      <c r="S11" s="42" t="s">
        <v>42</v>
      </c>
    </row>
    <row r="12" spans="1:19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3">
        <v>100</v>
      </c>
      <c r="L12" s="44">
        <f>SUM(B12:K12)</f>
        <v>2050</v>
      </c>
      <c r="M12" s="37">
        <f>'2021 Budget'!B6</f>
        <v>2500</v>
      </c>
      <c r="N12" s="44">
        <f t="shared" ref="N12:N21" si="0">M12-L12</f>
        <v>450</v>
      </c>
      <c r="O12" s="44">
        <f t="shared" ref="O12:O21" si="1">M12-L12</f>
        <v>450</v>
      </c>
      <c r="P12" s="45">
        <f t="shared" ref="P12:P21" si="2">O12/M12</f>
        <v>0.18</v>
      </c>
      <c r="R12" s="39" t="s">
        <v>121</v>
      </c>
    </row>
    <row r="13" spans="1:19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>
        <f t="shared" ref="L13:L20" si="3">SUM(B13:K13)</f>
        <v>0</v>
      </c>
      <c r="M13" s="37">
        <f>'2021 Budget'!B7</f>
        <v>500</v>
      </c>
      <c r="N13" s="44">
        <f t="shared" si="0"/>
        <v>500</v>
      </c>
      <c r="O13" s="44">
        <f t="shared" si="1"/>
        <v>500</v>
      </c>
      <c r="P13" s="45">
        <f t="shared" si="2"/>
        <v>1</v>
      </c>
      <c r="R13" s="39"/>
    </row>
    <row r="14" spans="1:19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>
        <f t="shared" si="3"/>
        <v>0</v>
      </c>
      <c r="M14" s="37">
        <f>'2021 Budget'!B8</f>
        <v>500</v>
      </c>
      <c r="N14" s="44">
        <f t="shared" si="0"/>
        <v>500</v>
      </c>
      <c r="O14" s="44">
        <f t="shared" si="1"/>
        <v>500</v>
      </c>
      <c r="P14" s="45">
        <f t="shared" si="2"/>
        <v>1</v>
      </c>
      <c r="R14" s="39"/>
    </row>
    <row r="15" spans="1:19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>
        <f t="shared" si="3"/>
        <v>0</v>
      </c>
      <c r="M15" s="37">
        <f>'2021 Budget'!B9</f>
        <v>500</v>
      </c>
      <c r="N15" s="44">
        <f t="shared" si="0"/>
        <v>500</v>
      </c>
      <c r="O15" s="44">
        <f t="shared" si="1"/>
        <v>500</v>
      </c>
      <c r="P15" s="45">
        <f t="shared" si="2"/>
        <v>1</v>
      </c>
      <c r="R15" s="39"/>
    </row>
    <row r="16" spans="1:19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3">
        <v>300</v>
      </c>
      <c r="L16" s="44">
        <f t="shared" si="3"/>
        <v>5200</v>
      </c>
      <c r="M16" s="37">
        <f>'2021 Budget'!B10</f>
        <v>5000</v>
      </c>
      <c r="N16" s="44">
        <f t="shared" si="0"/>
        <v>-200</v>
      </c>
      <c r="O16" s="44">
        <f t="shared" si="1"/>
        <v>-200</v>
      </c>
      <c r="P16" s="45">
        <f t="shared" si="2"/>
        <v>-0.04</v>
      </c>
      <c r="R16" s="39" t="s">
        <v>122</v>
      </c>
    </row>
    <row r="17" spans="1:19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3"/>
      <c r="L17" s="44">
        <f t="shared" si="3"/>
        <v>500</v>
      </c>
      <c r="M17" s="37">
        <f>'2021 Budget'!B11</f>
        <v>2000</v>
      </c>
      <c r="N17" s="44">
        <f t="shared" si="0"/>
        <v>1500</v>
      </c>
      <c r="O17" s="44">
        <f t="shared" si="1"/>
        <v>1500</v>
      </c>
      <c r="P17" s="45">
        <f t="shared" si="2"/>
        <v>0.75</v>
      </c>
      <c r="R17" s="39"/>
    </row>
    <row r="18" spans="1:19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3"/>
      <c r="L18" s="44">
        <f t="shared" si="3"/>
        <v>600</v>
      </c>
      <c r="M18" s="37">
        <f>'2021 Budget'!B12</f>
        <v>1500</v>
      </c>
      <c r="N18" s="44">
        <f t="shared" si="0"/>
        <v>900</v>
      </c>
      <c r="O18" s="44">
        <f t="shared" si="1"/>
        <v>900</v>
      </c>
      <c r="P18" s="45">
        <f t="shared" si="2"/>
        <v>0.6</v>
      </c>
      <c r="R18" s="39"/>
    </row>
    <row r="19" spans="1:19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3">
        <v>200</v>
      </c>
      <c r="L19" s="44">
        <f t="shared" si="3"/>
        <v>3250</v>
      </c>
      <c r="M19" s="37">
        <f>'2021 Budget'!B13</f>
        <v>3000</v>
      </c>
      <c r="N19" s="44">
        <f t="shared" si="0"/>
        <v>-250</v>
      </c>
      <c r="O19" s="44">
        <f t="shared" si="1"/>
        <v>-250</v>
      </c>
      <c r="P19" s="45">
        <f t="shared" si="2"/>
        <v>-8.3333333333333329E-2</v>
      </c>
      <c r="R19" s="39" t="s">
        <v>123</v>
      </c>
    </row>
    <row r="20" spans="1:19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>
        <f t="shared" si="3"/>
        <v>0</v>
      </c>
      <c r="M20" s="37">
        <f>'2021 Budget'!B14</f>
        <v>4506.9999999999964</v>
      </c>
      <c r="N20" s="44">
        <f t="shared" si="0"/>
        <v>4506.9999999999964</v>
      </c>
      <c r="O20" s="44">
        <f t="shared" si="1"/>
        <v>4506.9999999999964</v>
      </c>
      <c r="P20" s="45">
        <f t="shared" si="2"/>
        <v>1</v>
      </c>
      <c r="R20" s="43"/>
    </row>
    <row r="21" spans="1:19" x14ac:dyDescent="0.4">
      <c r="A21" s="49" t="s">
        <v>0</v>
      </c>
      <c r="B21" s="60">
        <f t="shared" ref="B21:M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400</v>
      </c>
      <c r="K21" s="60">
        <f t="shared" si="4"/>
        <v>600</v>
      </c>
      <c r="L21" s="60">
        <f t="shared" si="4"/>
        <v>11600</v>
      </c>
      <c r="M21" s="60">
        <f t="shared" si="4"/>
        <v>20006.999999999996</v>
      </c>
      <c r="N21" s="60">
        <f t="shared" si="0"/>
        <v>8406.9999999999964</v>
      </c>
      <c r="O21" s="60">
        <f t="shared" si="1"/>
        <v>8406.9999999999964</v>
      </c>
      <c r="P21" s="50">
        <f t="shared" si="2"/>
        <v>0.42020292897485867</v>
      </c>
      <c r="Q21" s="51"/>
      <c r="R21" s="40"/>
      <c r="S21" s="52"/>
    </row>
    <row r="24" spans="1:19" x14ac:dyDescent="0.4">
      <c r="A24" s="53" t="s">
        <v>51</v>
      </c>
    </row>
    <row r="25" spans="1:19" x14ac:dyDescent="0.4">
      <c r="A25" s="53" t="s">
        <v>52</v>
      </c>
    </row>
    <row r="26" spans="1:19" x14ac:dyDescent="0.4">
      <c r="A26" s="53" t="s">
        <v>53</v>
      </c>
    </row>
    <row r="27" spans="1:19" x14ac:dyDescent="0.4">
      <c r="A27" s="53" t="s">
        <v>54</v>
      </c>
    </row>
    <row r="28" spans="1:19" x14ac:dyDescent="0.4">
      <c r="N28" s="45"/>
    </row>
    <row r="29" spans="1:19" x14ac:dyDescent="0.4">
      <c r="A29" s="54" t="s">
        <v>49</v>
      </c>
    </row>
    <row r="30" spans="1:19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2021 Budget</vt:lpstr>
      <vt:lpstr>Jan 2021</vt:lpstr>
      <vt:lpstr>Feb 2021</vt:lpstr>
      <vt:lpstr>Mar 2021</vt:lpstr>
      <vt:lpstr>Apr 2021</vt:lpstr>
      <vt:lpstr>May 2021</vt:lpstr>
      <vt:lpstr>June 2021</vt:lpstr>
      <vt:lpstr>July 2021</vt:lpstr>
      <vt:lpstr>Aug 2021</vt:lpstr>
      <vt:lpstr>Sep 2021</vt:lpstr>
      <vt:lpstr>Oct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2021-11-09T23:29:03Z</dcterms:modified>
</cp:coreProperties>
</file>