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8_{2F15BBEC-F0E1-4DF5-8147-BE90ED86BC16}" xr6:coauthVersionLast="36" xr6:coauthVersionMax="36" xr10:uidLastSave="{00000000-0000-0000-0000-000000000000}"/>
  <bookViews>
    <workbookView xWindow="0" yWindow="523" windowWidth="16457" windowHeight="6283" activeTab="2" xr2:uid="{00000000-000D-0000-FFFF-FFFF00000000}"/>
  </bookViews>
  <sheets>
    <sheet name="2021 Budget" sheetId="23" r:id="rId1"/>
    <sheet name="Jan 2021" sheetId="11" r:id="rId2"/>
    <sheet name="Feb 2021" sheetId="1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2" l="1"/>
  <c r="D13" i="12"/>
  <c r="D14" i="12"/>
  <c r="D15" i="12"/>
  <c r="D16" i="12"/>
  <c r="D17" i="12"/>
  <c r="D18" i="12"/>
  <c r="D19" i="12"/>
  <c r="D20" i="12"/>
  <c r="D12" i="12"/>
  <c r="C21" i="12"/>
  <c r="B21" i="12"/>
  <c r="E20" i="12"/>
  <c r="F20" i="12" s="1"/>
  <c r="E19" i="12"/>
  <c r="G19" i="12" s="1"/>
  <c r="H19" i="12" s="1"/>
  <c r="E18" i="12"/>
  <c r="F18" i="12"/>
  <c r="E17" i="12"/>
  <c r="E16" i="12"/>
  <c r="E15" i="12"/>
  <c r="E14" i="12"/>
  <c r="E13" i="12"/>
  <c r="E12" i="12"/>
  <c r="E21" i="12" s="1"/>
  <c r="B6" i="12"/>
  <c r="B5" i="12"/>
  <c r="B7" i="12" s="1"/>
  <c r="G13" i="11"/>
  <c r="D13" i="11"/>
  <c r="D14" i="11"/>
  <c r="D15" i="11"/>
  <c r="D16" i="11"/>
  <c r="D17" i="11"/>
  <c r="D18" i="11"/>
  <c r="D19" i="11"/>
  <c r="D20" i="11"/>
  <c r="D12" i="11"/>
  <c r="B6" i="11"/>
  <c r="B5" i="11"/>
  <c r="E15" i="23"/>
  <c r="G15" i="12" l="1"/>
  <c r="H15" i="12" s="1"/>
  <c r="G14" i="12"/>
  <c r="H14" i="12" s="1"/>
  <c r="G18" i="12"/>
  <c r="H18" i="12" s="1"/>
  <c r="G13" i="12"/>
  <c r="H13" i="12" s="1"/>
  <c r="G17" i="12"/>
  <c r="H17" i="12" s="1"/>
  <c r="G20" i="12"/>
  <c r="H20" i="12" s="1"/>
  <c r="G16" i="12"/>
  <c r="H16" i="12" s="1"/>
  <c r="F15" i="12"/>
  <c r="F12" i="12"/>
  <c r="G21" i="12"/>
  <c r="H21" i="12" s="1"/>
  <c r="F21" i="12"/>
  <c r="G12" i="12"/>
  <c r="H12" i="12" s="1"/>
  <c r="F17" i="12"/>
  <c r="F13" i="12"/>
  <c r="F16" i="12"/>
  <c r="F14" i="12"/>
  <c r="F19" i="12"/>
  <c r="E32" i="23"/>
  <c r="E36" i="23" s="1"/>
  <c r="C32" i="23"/>
  <c r="C35" i="23" l="1"/>
  <c r="C36" i="23" s="1"/>
  <c r="B15" i="23" s="1"/>
  <c r="B14" i="23" s="1"/>
  <c r="C15" i="11" l="1"/>
  <c r="F15" i="11" l="1"/>
  <c r="G15" i="11" s="1"/>
  <c r="E15" i="11"/>
  <c r="C12" i="11" l="1"/>
  <c r="F12" i="11" s="1"/>
  <c r="G12" i="11" s="1"/>
  <c r="C13" i="11"/>
  <c r="F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F20" i="11" l="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<sst xmlns="http://schemas.openxmlformats.org/spreadsheetml/2006/main" count="123" uniqueCount="87">
  <si>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</si>
  <si>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</si>
  <si>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</si>
  <si>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</si>
  <si>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</si>
  <si>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</si>
  <si>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</si>
  <si>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</si>
  <si>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</si>
  <si>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</si>
  <si>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</si>
  <si>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</si>
  <si>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</si>
  <si>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</si>
  <si>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</si>
  <si>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</si>
  <si>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</si>
  <si>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</si>
  <si>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</si>
  <si>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</si>
  <si>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</si>
  <si>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</si>
  <si>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</si>
  <si>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</si>
  <si>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</si>
  <si>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</si>
  <si>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</si>
  <si>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</si>
  <si>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</si>
  <si>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</si>
  <si>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</si>
  <si>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</si>
  <si>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</si>
  <si>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</si>
  <si>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</si>
  <si>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</si>
  <si>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</si>
  <si>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</si>
  <si>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</si>
  <si>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</si>
  <si>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</si>
  <si>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</si>
  <si>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</si>
  <si>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</si>
  <si>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</si>
  <si>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</si>
  <si>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</si>
  <si>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</si>
  <si>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</si>
  <si>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</si>
  <si>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</si>
  <si>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</si>
  <si>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</si>
  <si>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</si>
  <si>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</si>
  <si>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</si>
  <si>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</si>
  <si>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</si>
  <si>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</si>
  <si>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</si>
  <si>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</si>
  <si>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</si>
  <si>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</si>
  <si>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</si>
  <si>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</si>
  <si>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</si>
  <si>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</si>
  <si>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</si>
  <si>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</si>
  <si>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</si>
  <si>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</si>
  <si>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</si>
  <si>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</si>
  <si>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</si>
  <si>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</si>
  <si>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</si>
  <si>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</si>
  <si>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</si>
  <si>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</si>
  <si>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</si>
  <si>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2020 Contribution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</si>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</sst>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.00_);[Red]\(&quot;$&quot;#,##0.00\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0" fontId="8" fillId="0" borderId="2" xfId="0" applyFont="1" applyBorder="1"/>
    <xf numFmtId="165" fontId="3" fillId="0" borderId="2" xfId="0" applyNumberFormat="1" applyFont="1" applyFill="1" applyBorder="1"/>
    <xf numFmtId="164" fontId="8" fillId="0" borderId="2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/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6"/>
  <sheetViews>
    <sheetView workbookViewId="0">
      <selection activeCell="F24" sqref="F24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3007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C36</f>
        <v>18507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ht="16.3" thickBot="1" x14ac:dyDescent="0.5">
      <c r="A31" s="31" t="s">
        <v>33</v>
      </c>
      <c r="B31" s="31"/>
      <c r="C31" s="34">
        <v>500</v>
      </c>
      <c r="D31" s="34"/>
      <c r="E31" s="33">
        <v>500</v>
      </c>
      <c r="F31" s="31"/>
      <c r="G31" s="33">
        <v>500</v>
      </c>
      <c r="H31" s="31"/>
      <c r="I31" s="33">
        <v>500</v>
      </c>
      <c r="J31" s="33">
        <v>500</v>
      </c>
      <c r="K31" s="31"/>
      <c r="L31" s="23"/>
      <c r="M31" s="23"/>
      <c r="N31" s="23"/>
      <c r="O31" s="23"/>
    </row>
    <row r="32" spans="1:15" ht="15.9" x14ac:dyDescent="0.45">
      <c r="A32" s="23" t="s">
        <v>9</v>
      </c>
      <c r="B32" s="23"/>
      <c r="C32" s="26">
        <f>SUM(C22:C31)</f>
        <v>15581.949999999999</v>
      </c>
      <c r="D32" s="27"/>
      <c r="E32" s="24">
        <f>SUM(E22:E31)</f>
        <v>15581.949999999999</v>
      </c>
      <c r="F32" s="23"/>
      <c r="G32" s="24">
        <v>15638.1</v>
      </c>
      <c r="H32" s="23"/>
      <c r="I32" s="24">
        <v>28675.69</v>
      </c>
      <c r="J32" s="24">
        <v>28175.69</v>
      </c>
      <c r="K32" s="24">
        <v>38263.54</v>
      </c>
      <c r="L32" s="23"/>
      <c r="M32" s="23"/>
      <c r="N32" s="23"/>
      <c r="O32" s="23"/>
    </row>
    <row r="33" spans="1:15" ht="15.9" x14ac:dyDescent="0.45">
      <c r="A33" s="23"/>
      <c r="B33" s="23"/>
      <c r="C33" s="23"/>
      <c r="D33" s="2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.9" x14ac:dyDescent="0.45">
      <c r="A34" s="23" t="s">
        <v>66</v>
      </c>
      <c r="B34" s="23"/>
      <c r="C34" s="23"/>
      <c r="D34" s="2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5.9" x14ac:dyDescent="0.45">
      <c r="A35" s="23" t="s">
        <v>19</v>
      </c>
      <c r="B35" s="23"/>
      <c r="C35" s="26">
        <f>E36-E15</f>
        <v>2925.0499999999993</v>
      </c>
      <c r="D35" s="26"/>
      <c r="E35" s="24">
        <v>8393.1</v>
      </c>
      <c r="F35" s="23"/>
      <c r="G35" s="24">
        <v>10275</v>
      </c>
      <c r="H35" s="23"/>
      <c r="I35" s="24">
        <v>214.96</v>
      </c>
      <c r="J35" s="23"/>
      <c r="K35" s="24">
        <v>-15913.54</v>
      </c>
      <c r="L35" s="23"/>
      <c r="M35" s="23"/>
      <c r="N35" s="23"/>
      <c r="O35" s="23"/>
    </row>
    <row r="36" spans="1:15" ht="15.9" x14ac:dyDescent="0.45">
      <c r="A36" s="23" t="s">
        <v>65</v>
      </c>
      <c r="B36" s="23"/>
      <c r="C36" s="26">
        <f>C32+C35</f>
        <v>18507</v>
      </c>
      <c r="D36" s="27"/>
      <c r="E36" s="24">
        <f>E32+E35</f>
        <v>23975.05</v>
      </c>
      <c r="F36" s="23"/>
      <c r="G36" s="24">
        <v>25913.1</v>
      </c>
      <c r="H36" s="23"/>
      <c r="I36" s="24">
        <v>28890.65</v>
      </c>
      <c r="J36" s="23"/>
      <c r="K36" s="24">
        <v>22350</v>
      </c>
      <c r="L36" s="23"/>
      <c r="M36" s="23"/>
      <c r="N36" s="23"/>
      <c r="O36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I6" sqref="I6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Budget'!C35</f>
        <v>2925.0499999999993</v>
      </c>
      <c r="E5" s="8"/>
      <c r="I5" s="7"/>
    </row>
    <row r="6" spans="1:10" x14ac:dyDescent="0.4">
      <c r="A6" s="6" t="s">
        <v>80</v>
      </c>
      <c r="B6" s="8">
        <f>'2021 Budget'!E32</f>
        <v>15581.949999999999</v>
      </c>
      <c r="E6" s="8"/>
      <c r="I6" s="7"/>
    </row>
    <row r="7" spans="1:10" x14ac:dyDescent="0.4">
      <c r="A7" s="21" t="s">
        <v>63</v>
      </c>
      <c r="B7" s="22">
        <f>B5+B6</f>
        <v>18507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86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84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83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3007</v>
      </c>
      <c r="E20" s="8">
        <f t="shared" si="1"/>
        <v>3007</v>
      </c>
      <c r="F20" s="8">
        <f t="shared" si="2"/>
        <v>3007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18507</v>
      </c>
      <c r="E21" s="5">
        <f t="shared" si="1"/>
        <v>17557</v>
      </c>
      <c r="F21" s="5">
        <f t="shared" si="2"/>
        <v>17557</v>
      </c>
      <c r="G21" s="14">
        <f t="shared" si="3"/>
        <v>0.94866807154049815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tabSelected="1" workbookViewId="0">
      <selection activeCell="K26" sqref="K2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81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Budget'!C35</f>
        <v>2925.0499999999993</v>
      </c>
      <c r="C5" s="56"/>
      <c r="F5" s="44"/>
      <c r="J5" s="43"/>
    </row>
    <row r="6" spans="1:11" x14ac:dyDescent="0.4">
      <c r="A6" s="42" t="s">
        <v>80</v>
      </c>
      <c r="B6" s="44">
        <f>'2021 Budget'!E32</f>
        <v>15581.949999999999</v>
      </c>
      <c r="C6" s="44"/>
      <c r="F6" s="44"/>
      <c r="J6" s="43"/>
    </row>
    <row r="7" spans="1:11" x14ac:dyDescent="0.4">
      <c r="A7" s="57" t="s">
        <v>63</v>
      </c>
      <c r="B7" s="58">
        <f>B5+B6</f>
        <v>18507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82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85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3007</v>
      </c>
      <c r="F20" s="44">
        <f t="shared" si="0"/>
        <v>3007</v>
      </c>
      <c r="G20" s="44">
        <f t="shared" si="1"/>
        <v>3007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18507</v>
      </c>
      <c r="F21" s="41">
        <f t="shared" si="0"/>
        <v>17357</v>
      </c>
      <c r="G21" s="41">
        <f t="shared" si="1"/>
        <v>17357</v>
      </c>
      <c r="H21" s="50">
        <f t="shared" si="2"/>
        <v>0.93786134975955049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Budget</vt:lpstr>
      <vt:lpstr>Jan 2021</vt:lpstr>
      <vt:lpstr>Feb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2021-03-17T17:05:02Z</dcterms:modified>
</cp:coreProperties>
</file>