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866DFB5B-AC32-4652-8D65-9BA6F0F39B4F}" xr6:coauthVersionLast="47" xr6:coauthVersionMax="47" xr10:uidLastSave="{00000000-0000-0000-0000-000000000000}"/>
  <bookViews>
    <workbookView xWindow="-120" yWindow="-120" windowWidth="29040" windowHeight="17640" firstSheet="4" activeTab="12" xr2:uid="{00000000-000D-0000-FFFF-FFFF00000000}"/>
  </bookViews>
  <sheets>
    <sheet name="2022 Budget" sheetId="23" r:id="rId1"/>
    <sheet name="Jan 2022" sheetId="35" r:id="rId2"/>
    <sheet name="Feb 2022" sheetId="36" r:id="rId3"/>
    <sheet name="Mar 2022" sheetId="37" r:id="rId4"/>
    <sheet name="Apr 2022" sheetId="38" r:id="rId5"/>
    <sheet name="May 2022" sheetId="40" r:id="rId6"/>
    <sheet name="Jun 2022" sheetId="41" r:id="rId7"/>
    <sheet name="Jul 2022" sheetId="44" r:id="rId8"/>
    <sheet name="Aug 2022" sheetId="45" r:id="rId9"/>
    <sheet name="Sep_2022" sheetId="46" r:id="rId10"/>
    <sheet name="Oct_2022" sheetId="47" r:id="rId11"/>
    <sheet name="Nov_2022" sheetId="48" r:id="rId12"/>
    <sheet name="Dec_2022" sheetId="49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9" l="1"/>
  <c r="N14" i="49"/>
  <c r="N15" i="49"/>
  <c r="N16" i="49"/>
  <c r="N17" i="49"/>
  <c r="N18" i="49"/>
  <c r="N19" i="49"/>
  <c r="N20" i="49"/>
  <c r="N21" i="49"/>
  <c r="N22" i="49"/>
  <c r="Q22" i="49" s="1"/>
  <c r="R22" i="49" s="1"/>
  <c r="N12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O22" i="49"/>
  <c r="O21" i="49"/>
  <c r="Q21" i="49" s="1"/>
  <c r="R21" i="49" s="1"/>
  <c r="O20" i="49"/>
  <c r="O19" i="49"/>
  <c r="O18" i="49"/>
  <c r="Q18" i="49" s="1"/>
  <c r="R18" i="49" s="1"/>
  <c r="O17" i="49"/>
  <c r="O16" i="49"/>
  <c r="O15" i="49"/>
  <c r="O14" i="49"/>
  <c r="O13" i="49"/>
  <c r="O12" i="49"/>
  <c r="B6" i="49"/>
  <c r="B5" i="49"/>
  <c r="B7" i="49" s="1"/>
  <c r="A1" i="49" a="1"/>
  <c r="A1" i="49" s="1"/>
  <c r="L23" i="48"/>
  <c r="M13" i="48"/>
  <c r="M14" i="48"/>
  <c r="M15" i="48"/>
  <c r="M16" i="48"/>
  <c r="M17" i="48"/>
  <c r="M18" i="48"/>
  <c r="M19" i="48"/>
  <c r="M20" i="48"/>
  <c r="M21" i="48"/>
  <c r="M22" i="48"/>
  <c r="M12" i="48"/>
  <c r="K23" i="48"/>
  <c r="J23" i="48"/>
  <c r="I23" i="48"/>
  <c r="H23" i="48"/>
  <c r="G23" i="48"/>
  <c r="F23" i="48"/>
  <c r="E23" i="48"/>
  <c r="D23" i="48"/>
  <c r="C23" i="48"/>
  <c r="B23" i="48"/>
  <c r="N22" i="48"/>
  <c r="N21" i="48"/>
  <c r="N20" i="48"/>
  <c r="N19" i="48"/>
  <c r="N18" i="48"/>
  <c r="N17" i="48"/>
  <c r="N16" i="48"/>
  <c r="O16" i="48" s="1"/>
  <c r="N15" i="48"/>
  <c r="P15" i="48" s="1"/>
  <c r="Q15" i="48" s="1"/>
  <c r="N14" i="48"/>
  <c r="P14" i="48" s="1"/>
  <c r="Q14" i="48" s="1"/>
  <c r="N13" i="48"/>
  <c r="N12" i="48"/>
  <c r="B6" i="48"/>
  <c r="B5" i="48"/>
  <c r="A1" i="48" a="1"/>
  <c r="A1" i="48" s="1"/>
  <c r="P13" i="49" l="1"/>
  <c r="P16" i="49"/>
  <c r="Q17" i="49"/>
  <c r="R17" i="49" s="1"/>
  <c r="Q19" i="49"/>
  <c r="R19" i="49" s="1"/>
  <c r="P14" i="49"/>
  <c r="P20" i="49"/>
  <c r="Q20" i="49"/>
  <c r="R20" i="49" s="1"/>
  <c r="Q16" i="49"/>
  <c r="R16" i="49" s="1"/>
  <c r="Q15" i="49"/>
  <c r="R15" i="49" s="1"/>
  <c r="P15" i="49"/>
  <c r="N23" i="49"/>
  <c r="Q12" i="49"/>
  <c r="R12" i="49" s="1"/>
  <c r="P21" i="49"/>
  <c r="Q13" i="49"/>
  <c r="R13" i="49" s="1"/>
  <c r="P22" i="49"/>
  <c r="O23" i="49"/>
  <c r="Q14" i="49"/>
  <c r="R14" i="49" s="1"/>
  <c r="P19" i="49"/>
  <c r="P12" i="49"/>
  <c r="P17" i="49"/>
  <c r="P18" i="49"/>
  <c r="P16" i="48"/>
  <c r="Q16" i="48" s="1"/>
  <c r="P21" i="48"/>
  <c r="Q21" i="48" s="1"/>
  <c r="P17" i="48"/>
  <c r="Q17" i="48" s="1"/>
  <c r="O19" i="48"/>
  <c r="M23" i="48"/>
  <c r="P18" i="48"/>
  <c r="Q18" i="48" s="1"/>
  <c r="P22" i="48"/>
  <c r="Q22" i="48" s="1"/>
  <c r="P13" i="48"/>
  <c r="Q13" i="48" s="1"/>
  <c r="O15" i="48"/>
  <c r="N23" i="48"/>
  <c r="P23" i="48" s="1"/>
  <c r="Q23" i="48" s="1"/>
  <c r="P20" i="48"/>
  <c r="Q20" i="48" s="1"/>
  <c r="B7" i="48"/>
  <c r="O14" i="48"/>
  <c r="O12" i="48"/>
  <c r="O17" i="48"/>
  <c r="O22" i="48"/>
  <c r="P19" i="48"/>
  <c r="Q19" i="48" s="1"/>
  <c r="P12" i="48"/>
  <c r="Q12" i="48" s="1"/>
  <c r="O21" i="48"/>
  <c r="O20" i="48"/>
  <c r="O13" i="48"/>
  <c r="O18" i="48"/>
  <c r="K23" i="47"/>
  <c r="L13" i="47"/>
  <c r="L14" i="47"/>
  <c r="L15" i="47"/>
  <c r="L16" i="47"/>
  <c r="L17" i="47"/>
  <c r="L18" i="47"/>
  <c r="L19" i="47"/>
  <c r="L20" i="47"/>
  <c r="L21" i="47"/>
  <c r="L22" i="47"/>
  <c r="L12" i="47"/>
  <c r="J23" i="46"/>
  <c r="I23" i="46"/>
  <c r="H23" i="46"/>
  <c r="G23" i="46"/>
  <c r="F23" i="46"/>
  <c r="E23" i="46"/>
  <c r="D23" i="46"/>
  <c r="C23" i="46"/>
  <c r="B23" i="46"/>
  <c r="L22" i="46"/>
  <c r="K22" i="46"/>
  <c r="L21" i="46"/>
  <c r="K21" i="46"/>
  <c r="L20" i="46"/>
  <c r="N20" i="46" s="1"/>
  <c r="O20" i="46" s="1"/>
  <c r="K20" i="46"/>
  <c r="L19" i="46"/>
  <c r="N19" i="46" s="1"/>
  <c r="O19" i="46" s="1"/>
  <c r="K19" i="46"/>
  <c r="L18" i="46"/>
  <c r="M18" i="46" s="1"/>
  <c r="K18" i="46"/>
  <c r="L17" i="46"/>
  <c r="K17" i="46"/>
  <c r="L16" i="46"/>
  <c r="K16" i="46"/>
  <c r="L15" i="46"/>
  <c r="K15" i="46"/>
  <c r="L14" i="46"/>
  <c r="M14" i="46" s="1"/>
  <c r="K14" i="46"/>
  <c r="L13" i="46"/>
  <c r="N13" i="46" s="1"/>
  <c r="O13" i="46" s="1"/>
  <c r="K13" i="46"/>
  <c r="L12" i="46"/>
  <c r="K12" i="46"/>
  <c r="B6" i="46"/>
  <c r="B5" i="46"/>
  <c r="B7" i="46" s="1"/>
  <c r="A1" i="46" a="1"/>
  <c r="A1" i="46" s="1"/>
  <c r="J23" i="47"/>
  <c r="I23" i="47"/>
  <c r="H23" i="47"/>
  <c r="G23" i="47"/>
  <c r="F23" i="47"/>
  <c r="E23" i="47"/>
  <c r="D23" i="47"/>
  <c r="C23" i="47"/>
  <c r="B23" i="47"/>
  <c r="M22" i="47"/>
  <c r="M21" i="47"/>
  <c r="M20" i="47"/>
  <c r="O20" i="47" s="1"/>
  <c r="P20" i="47" s="1"/>
  <c r="M19" i="47"/>
  <c r="O19" i="47" s="1"/>
  <c r="P19" i="47" s="1"/>
  <c r="M18" i="47"/>
  <c r="N18" i="47" s="1"/>
  <c r="M17" i="47"/>
  <c r="O17" i="47" s="1"/>
  <c r="P17" i="47" s="1"/>
  <c r="M16" i="47"/>
  <c r="M15" i="47"/>
  <c r="O15" i="47" s="1"/>
  <c r="P15" i="47" s="1"/>
  <c r="M14" i="47"/>
  <c r="O14" i="47" s="1"/>
  <c r="P14" i="47" s="1"/>
  <c r="M13" i="47"/>
  <c r="M12" i="47"/>
  <c r="B6" i="47"/>
  <c r="B5" i="47"/>
  <c r="B7" i="47" s="1"/>
  <c r="A1" i="47" a="1"/>
  <c r="A1" i="47" s="1"/>
  <c r="Q23" i="49" l="1"/>
  <c r="R23" i="49" s="1"/>
  <c r="P23" i="49"/>
  <c r="N21" i="46"/>
  <c r="O21" i="46" s="1"/>
  <c r="M16" i="46"/>
  <c r="N22" i="46"/>
  <c r="O22" i="46" s="1"/>
  <c r="L23" i="47"/>
  <c r="K23" i="46"/>
  <c r="N15" i="46"/>
  <c r="O15" i="46" s="1"/>
  <c r="O23" i="48"/>
  <c r="O12" i="47"/>
  <c r="P12" i="47" s="1"/>
  <c r="O13" i="47"/>
  <c r="P13" i="47" s="1"/>
  <c r="M13" i="46"/>
  <c r="N17" i="46"/>
  <c r="O17" i="46" s="1"/>
  <c r="L23" i="46"/>
  <c r="N23" i="46" s="1"/>
  <c r="O23" i="46" s="1"/>
  <c r="N18" i="46"/>
  <c r="O18" i="46" s="1"/>
  <c r="N22" i="47"/>
  <c r="N21" i="47"/>
  <c r="N16" i="47"/>
  <c r="O18" i="47"/>
  <c r="P18" i="47" s="1"/>
  <c r="M21" i="46"/>
  <c r="N16" i="46"/>
  <c r="O16" i="46" s="1"/>
  <c r="N14" i="46"/>
  <c r="O14" i="46" s="1"/>
  <c r="M19" i="46"/>
  <c r="N12" i="46"/>
  <c r="O12" i="46" s="1"/>
  <c r="M17" i="46"/>
  <c r="M12" i="46"/>
  <c r="M22" i="46"/>
  <c r="M15" i="46"/>
  <c r="M20" i="46"/>
  <c r="O21" i="47"/>
  <c r="P21" i="47" s="1"/>
  <c r="O16" i="47"/>
  <c r="P16" i="47" s="1"/>
  <c r="N14" i="47"/>
  <c r="N12" i="47"/>
  <c r="N17" i="47"/>
  <c r="N15" i="47"/>
  <c r="O22" i="47"/>
  <c r="P22" i="47" s="1"/>
  <c r="M23" i="47"/>
  <c r="N20" i="47"/>
  <c r="N19" i="47"/>
  <c r="N13" i="47"/>
  <c r="M23" i="46" l="1"/>
  <c r="O23" i="47"/>
  <c r="P23" i="47" s="1"/>
  <c r="N23" i="47"/>
  <c r="J13" i="45" l="1"/>
  <c r="J14" i="45"/>
  <c r="J15" i="45"/>
  <c r="J16" i="45"/>
  <c r="J17" i="45"/>
  <c r="J18" i="45"/>
  <c r="J19" i="45"/>
  <c r="J20" i="45"/>
  <c r="J21" i="45"/>
  <c r="J22" i="45"/>
  <c r="J12" i="45"/>
  <c r="J23" i="45" s="1"/>
  <c r="I23" i="45"/>
  <c r="H23" i="45"/>
  <c r="G23" i="45"/>
  <c r="F23" i="45"/>
  <c r="E23" i="45"/>
  <c r="D23" i="45"/>
  <c r="C23" i="45"/>
  <c r="B23" i="45"/>
  <c r="K21" i="45"/>
  <c r="M21" i="45" s="1"/>
  <c r="N21" i="45" s="1"/>
  <c r="K20" i="45"/>
  <c r="L20" i="45" s="1"/>
  <c r="A1" i="45" a="1"/>
  <c r="A1" i="45" s="1"/>
  <c r="H23" i="44"/>
  <c r="G23" i="44"/>
  <c r="F23" i="44"/>
  <c r="E23" i="44"/>
  <c r="D23" i="44"/>
  <c r="C23" i="44"/>
  <c r="B23" i="44"/>
  <c r="I22" i="44"/>
  <c r="J21" i="44"/>
  <c r="I21" i="44"/>
  <c r="K20" i="44"/>
  <c r="J20" i="44"/>
  <c r="L20" i="44" s="1"/>
  <c r="M20" i="44" s="1"/>
  <c r="I20" i="44"/>
  <c r="I19" i="44"/>
  <c r="I18" i="44"/>
  <c r="I17" i="44"/>
  <c r="I16" i="44"/>
  <c r="I15" i="44"/>
  <c r="I14" i="44"/>
  <c r="I13" i="44"/>
  <c r="I12" i="44"/>
  <c r="A1" i="44" a="1"/>
  <c r="A1" i="44" s="1"/>
  <c r="H13" i="41"/>
  <c r="H14" i="41"/>
  <c r="H15" i="41"/>
  <c r="H23" i="41" s="1"/>
  <c r="H16" i="41"/>
  <c r="H17" i="41"/>
  <c r="H18" i="41"/>
  <c r="H19" i="41"/>
  <c r="H20" i="41"/>
  <c r="H21" i="41"/>
  <c r="H22" i="41"/>
  <c r="H12" i="41"/>
  <c r="F23" i="41"/>
  <c r="G23" i="41"/>
  <c r="E23" i="41"/>
  <c r="D23" i="41"/>
  <c r="C23" i="41"/>
  <c r="B23" i="41"/>
  <c r="I21" i="41"/>
  <c r="I20" i="41"/>
  <c r="K20" i="41" s="1"/>
  <c r="L20" i="41" s="1"/>
  <c r="A1" i="41" a="1"/>
  <c r="A1" i="41" s="1"/>
  <c r="M20" i="45" l="1"/>
  <c r="N20" i="45" s="1"/>
  <c r="L21" i="44"/>
  <c r="M21" i="44" s="1"/>
  <c r="I23" i="44"/>
  <c r="L21" i="45"/>
  <c r="K21" i="44"/>
  <c r="K21" i="41"/>
  <c r="L21" i="41" s="1"/>
  <c r="J20" i="41"/>
  <c r="J21" i="41"/>
  <c r="G13" i="40"/>
  <c r="G14" i="40"/>
  <c r="G15" i="40"/>
  <c r="G16" i="40"/>
  <c r="G17" i="40"/>
  <c r="G18" i="40"/>
  <c r="G19" i="40"/>
  <c r="G20" i="40"/>
  <c r="G21" i="40"/>
  <c r="G22" i="40"/>
  <c r="G12" i="40"/>
  <c r="F13" i="38"/>
  <c r="F14" i="38"/>
  <c r="F15" i="38"/>
  <c r="F16" i="38"/>
  <c r="F17" i="38"/>
  <c r="F18" i="38"/>
  <c r="F19" i="38"/>
  <c r="F20" i="38"/>
  <c r="F21" i="38"/>
  <c r="F22" i="38"/>
  <c r="F12" i="38"/>
  <c r="E23" i="40"/>
  <c r="D23" i="40"/>
  <c r="C23" i="40"/>
  <c r="B23" i="40"/>
  <c r="H21" i="40"/>
  <c r="H20" i="40"/>
  <c r="A1" i="40" a="1"/>
  <c r="A1" i="40" s="1"/>
  <c r="E23" i="38"/>
  <c r="D23" i="38"/>
  <c r="C23" i="38"/>
  <c r="B23" i="38"/>
  <c r="G21" i="38"/>
  <c r="H21" i="38" s="1"/>
  <c r="G20" i="38"/>
  <c r="A1" i="38" a="1"/>
  <c r="A1" i="38" s="1"/>
  <c r="F23" i="38" l="1"/>
  <c r="J20" i="40"/>
  <c r="K20" i="40" s="1"/>
  <c r="J21" i="40"/>
  <c r="K21" i="40" s="1"/>
  <c r="H20" i="38"/>
  <c r="I20" i="40"/>
  <c r="I21" i="40"/>
  <c r="G23" i="40"/>
  <c r="I21" i="38"/>
  <c r="J21" i="38" s="1"/>
  <c r="I20" i="38"/>
  <c r="J20" i="38" s="1"/>
  <c r="D23" i="37"/>
  <c r="E13" i="37"/>
  <c r="E14" i="37"/>
  <c r="E15" i="37"/>
  <c r="E16" i="37"/>
  <c r="E17" i="37"/>
  <c r="E18" i="37"/>
  <c r="E19" i="37"/>
  <c r="E20" i="37"/>
  <c r="E21" i="37"/>
  <c r="E22" i="37"/>
  <c r="E12" i="37"/>
  <c r="C23" i="37"/>
  <c r="B23" i="37"/>
  <c r="F21" i="37"/>
  <c r="F20" i="37"/>
  <c r="F17" i="37"/>
  <c r="A1" i="37" a="1"/>
  <c r="A1" i="37" s="1"/>
  <c r="D22" i="36"/>
  <c r="D13" i="36"/>
  <c r="D14" i="36"/>
  <c r="D15" i="36"/>
  <c r="D16" i="36"/>
  <c r="D17" i="36"/>
  <c r="D18" i="36"/>
  <c r="D19" i="36"/>
  <c r="D20" i="36"/>
  <c r="D21" i="36"/>
  <c r="D12" i="36"/>
  <c r="C23" i="36"/>
  <c r="B23" i="36"/>
  <c r="E21" i="36"/>
  <c r="G21" i="36" s="1"/>
  <c r="H21" i="36" s="1"/>
  <c r="E20" i="36"/>
  <c r="E15" i="36"/>
  <c r="G15" i="36" s="1"/>
  <c r="H15" i="36" s="1"/>
  <c r="E14" i="36"/>
  <c r="E13" i="36"/>
  <c r="A1" i="36" a="1"/>
  <c r="A1" i="36" s="1"/>
  <c r="D20" i="35"/>
  <c r="D21" i="35"/>
  <c r="F21" i="35" s="1"/>
  <c r="G21" i="35" s="1"/>
  <c r="D12" i="35"/>
  <c r="B6" i="35"/>
  <c r="A1" i="35" a="1"/>
  <c r="A1" i="35" s="1"/>
  <c r="B23" i="35"/>
  <c r="C22" i="35"/>
  <c r="C21" i="35"/>
  <c r="C20" i="35"/>
  <c r="C19" i="35"/>
  <c r="C18" i="35"/>
  <c r="C17" i="35"/>
  <c r="C16" i="35"/>
  <c r="C15" i="35"/>
  <c r="C14" i="35"/>
  <c r="C13" i="35"/>
  <c r="C12" i="35"/>
  <c r="B7" i="23"/>
  <c r="F13" i="37" s="1"/>
  <c r="G13" i="37" s="1"/>
  <c r="B8" i="23"/>
  <c r="F14" i="37" s="1"/>
  <c r="G14" i="37" s="1"/>
  <c r="B9" i="23"/>
  <c r="B10" i="23"/>
  <c r="B11" i="23"/>
  <c r="B12" i="23"/>
  <c r="D18" i="35" s="1"/>
  <c r="B13" i="23"/>
  <c r="D19" i="35" s="1"/>
  <c r="B6" i="23"/>
  <c r="C37" i="23"/>
  <c r="B6" i="37" s="1"/>
  <c r="B6" i="36" l="1"/>
  <c r="J12" i="44"/>
  <c r="K12" i="45"/>
  <c r="I12" i="41"/>
  <c r="H12" i="40"/>
  <c r="G12" i="38"/>
  <c r="F18" i="37"/>
  <c r="G18" i="37" s="1"/>
  <c r="F19" i="37"/>
  <c r="E14" i="35"/>
  <c r="G13" i="36"/>
  <c r="H13" i="36" s="1"/>
  <c r="J17" i="44"/>
  <c r="K17" i="45"/>
  <c r="I17" i="41"/>
  <c r="G17" i="38"/>
  <c r="H17" i="40"/>
  <c r="K16" i="45"/>
  <c r="I16" i="41"/>
  <c r="J16" i="44"/>
  <c r="H16" i="40"/>
  <c r="G16" i="38"/>
  <c r="F12" i="37"/>
  <c r="K15" i="45"/>
  <c r="I15" i="41"/>
  <c r="J15" i="44"/>
  <c r="H15" i="40"/>
  <c r="G15" i="38"/>
  <c r="E21" i="35"/>
  <c r="D16" i="35"/>
  <c r="F16" i="35" s="1"/>
  <c r="G16" i="35" s="1"/>
  <c r="E16" i="36"/>
  <c r="B6" i="41"/>
  <c r="B6" i="44"/>
  <c r="B6" i="45"/>
  <c r="B6" i="38"/>
  <c r="B6" i="40"/>
  <c r="D17" i="35"/>
  <c r="D15" i="35"/>
  <c r="E17" i="36"/>
  <c r="J19" i="44"/>
  <c r="I19" i="41"/>
  <c r="K19" i="45"/>
  <c r="G19" i="38"/>
  <c r="H19" i="40"/>
  <c r="K18" i="45"/>
  <c r="J18" i="44"/>
  <c r="I18" i="41"/>
  <c r="G18" i="38"/>
  <c r="H18" i="40"/>
  <c r="D14" i="35"/>
  <c r="E18" i="36"/>
  <c r="E12" i="36"/>
  <c r="G14" i="36"/>
  <c r="H14" i="36" s="1"/>
  <c r="K14" i="45"/>
  <c r="I14" i="41"/>
  <c r="J14" i="44"/>
  <c r="H14" i="40"/>
  <c r="G14" i="38"/>
  <c r="J13" i="44"/>
  <c r="K13" i="45"/>
  <c r="I13" i="41"/>
  <c r="H13" i="40"/>
  <c r="G13" i="38"/>
  <c r="D13" i="35"/>
  <c r="F13" i="35" s="1"/>
  <c r="G13" i="35" s="1"/>
  <c r="E19" i="36"/>
  <c r="F19" i="36" s="1"/>
  <c r="F15" i="37"/>
  <c r="G15" i="37" s="1"/>
  <c r="G20" i="36"/>
  <c r="H20" i="36" s="1"/>
  <c r="F16" i="37"/>
  <c r="H14" i="37"/>
  <c r="I14" i="37" s="1"/>
  <c r="H21" i="37"/>
  <c r="I21" i="37" s="1"/>
  <c r="H17" i="37"/>
  <c r="I17" i="37" s="1"/>
  <c r="G20" i="37"/>
  <c r="E23" i="37"/>
  <c r="G12" i="37"/>
  <c r="G19" i="37"/>
  <c r="H19" i="37"/>
  <c r="I19" i="37" s="1"/>
  <c r="G21" i="37"/>
  <c r="G17" i="37"/>
  <c r="H20" i="37"/>
  <c r="I20" i="37" s="1"/>
  <c r="H13" i="37"/>
  <c r="I13" i="37" s="1"/>
  <c r="F20" i="36"/>
  <c r="D23" i="36"/>
  <c r="G18" i="36"/>
  <c r="H18" i="36" s="1"/>
  <c r="F21" i="36"/>
  <c r="G17" i="36"/>
  <c r="H17" i="36" s="1"/>
  <c r="F14" i="36"/>
  <c r="F15" i="36"/>
  <c r="F13" i="36"/>
  <c r="G16" i="36"/>
  <c r="H16" i="36" s="1"/>
  <c r="F16" i="36"/>
  <c r="F18" i="36"/>
  <c r="F17" i="36"/>
  <c r="F20" i="35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I14" i="38" l="1"/>
  <c r="J14" i="38" s="1"/>
  <c r="H14" i="38"/>
  <c r="K18" i="41"/>
  <c r="L18" i="41" s="1"/>
  <c r="J18" i="41"/>
  <c r="K15" i="41"/>
  <c r="L15" i="41" s="1"/>
  <c r="J15" i="41"/>
  <c r="L17" i="44"/>
  <c r="M17" i="44" s="1"/>
  <c r="K17" i="44"/>
  <c r="M15" i="45"/>
  <c r="N15" i="45" s="1"/>
  <c r="L15" i="45"/>
  <c r="J14" i="40"/>
  <c r="K14" i="40" s="1"/>
  <c r="I14" i="40"/>
  <c r="G16" i="37"/>
  <c r="H16" i="37"/>
  <c r="I16" i="37" s="1"/>
  <c r="K14" i="44"/>
  <c r="L14" i="44"/>
  <c r="M14" i="44" s="1"/>
  <c r="M18" i="45"/>
  <c r="N18" i="45" s="1"/>
  <c r="L18" i="45"/>
  <c r="I19" i="38"/>
  <c r="J19" i="38" s="1"/>
  <c r="H19" i="38"/>
  <c r="G19" i="36"/>
  <c r="H19" i="36" s="1"/>
  <c r="K16" i="44"/>
  <c r="L16" i="44"/>
  <c r="M16" i="44" s="1"/>
  <c r="L18" i="44"/>
  <c r="M18" i="44" s="1"/>
  <c r="K18" i="44"/>
  <c r="K19" i="41"/>
  <c r="L19" i="41" s="1"/>
  <c r="J19" i="41"/>
  <c r="J16" i="41"/>
  <c r="K16" i="41"/>
  <c r="L16" i="41" s="1"/>
  <c r="I12" i="38"/>
  <c r="J12" i="38" s="1"/>
  <c r="H12" i="38"/>
  <c r="K14" i="41"/>
  <c r="L14" i="41" s="1"/>
  <c r="J14" i="41"/>
  <c r="G12" i="36"/>
  <c r="H12" i="36" s="1"/>
  <c r="H18" i="37"/>
  <c r="I18" i="37" s="1"/>
  <c r="I13" i="38"/>
  <c r="J13" i="38" s="1"/>
  <c r="H13" i="38"/>
  <c r="L19" i="44"/>
  <c r="M19" i="44" s="1"/>
  <c r="K19" i="44"/>
  <c r="L16" i="45"/>
  <c r="M16" i="45"/>
  <c r="N16" i="45" s="1"/>
  <c r="I12" i="40"/>
  <c r="J12" i="40"/>
  <c r="K12" i="40" s="1"/>
  <c r="I19" i="40"/>
  <c r="J19" i="40"/>
  <c r="K19" i="40" s="1"/>
  <c r="L14" i="45"/>
  <c r="M14" i="45"/>
  <c r="N14" i="45" s="1"/>
  <c r="H15" i="37"/>
  <c r="I15" i="37" s="1"/>
  <c r="J13" i="40"/>
  <c r="K13" i="40" s="1"/>
  <c r="I13" i="40"/>
  <c r="J17" i="40"/>
  <c r="K17" i="40" s="1"/>
  <c r="I17" i="40"/>
  <c r="K12" i="41"/>
  <c r="L12" i="41" s="1"/>
  <c r="J12" i="41"/>
  <c r="F12" i="36"/>
  <c r="H12" i="37"/>
  <c r="I12" i="37" s="1"/>
  <c r="K13" i="41"/>
  <c r="L13" i="41" s="1"/>
  <c r="J13" i="41"/>
  <c r="I15" i="38"/>
  <c r="J15" i="38" s="1"/>
  <c r="H15" i="38"/>
  <c r="H17" i="38"/>
  <c r="I17" i="38"/>
  <c r="J17" i="38" s="1"/>
  <c r="L12" i="45"/>
  <c r="M12" i="45"/>
  <c r="N12" i="45" s="1"/>
  <c r="I16" i="38"/>
  <c r="J16" i="38" s="1"/>
  <c r="H16" i="38"/>
  <c r="M19" i="45"/>
  <c r="N19" i="45" s="1"/>
  <c r="L19" i="45"/>
  <c r="M13" i="45"/>
  <c r="N13" i="45" s="1"/>
  <c r="L13" i="45"/>
  <c r="J18" i="40"/>
  <c r="K18" i="40" s="1"/>
  <c r="I18" i="40"/>
  <c r="J15" i="40"/>
  <c r="K15" i="40" s="1"/>
  <c r="I15" i="40"/>
  <c r="J17" i="41"/>
  <c r="K17" i="41"/>
  <c r="L17" i="41" s="1"/>
  <c r="L12" i="44"/>
  <c r="M12" i="44" s="1"/>
  <c r="K12" i="44"/>
  <c r="J16" i="40"/>
  <c r="K16" i="40" s="1"/>
  <c r="I16" i="40"/>
  <c r="K13" i="44"/>
  <c r="L13" i="44"/>
  <c r="M13" i="44" s="1"/>
  <c r="I18" i="38"/>
  <c r="J18" i="38" s="1"/>
  <c r="H18" i="38"/>
  <c r="K15" i="44"/>
  <c r="L15" i="44"/>
  <c r="M15" i="44" s="1"/>
  <c r="M17" i="45"/>
  <c r="N17" i="45" s="1"/>
  <c r="L17" i="45"/>
  <c r="G17" i="23"/>
  <c r="G37" i="23" l="1"/>
  <c r="E37" i="23"/>
  <c r="G41" i="23" l="1"/>
  <c r="E40" i="23" s="1"/>
  <c r="E41" i="23" s="1"/>
  <c r="C40" i="23" s="1"/>
  <c r="B5" i="45" l="1"/>
  <c r="B7" i="45" s="1"/>
  <c r="B5" i="41"/>
  <c r="B7" i="41" s="1"/>
  <c r="B5" i="44"/>
  <c r="B7" i="44" s="1"/>
  <c r="B5" i="38"/>
  <c r="B7" i="38" s="1"/>
  <c r="B5" i="40"/>
  <c r="B7" i="40" s="1"/>
  <c r="B5" i="37"/>
  <c r="B7" i="37" s="1"/>
  <c r="B5" i="36"/>
  <c r="B7" i="36" s="1"/>
  <c r="C41" i="23"/>
  <c r="B17" i="23" s="1"/>
  <c r="B16" i="23" s="1"/>
  <c r="B5" i="35"/>
  <c r="B7" i="35" s="1"/>
  <c r="D17" i="23"/>
  <c r="D16" i="23" s="1"/>
  <c r="D22" i="35" l="1"/>
  <c r="I22" i="41"/>
  <c r="J22" i="44"/>
  <c r="K22" i="45"/>
  <c r="G22" i="38"/>
  <c r="H22" i="40"/>
  <c r="F22" i="37"/>
  <c r="E22" i="36"/>
  <c r="D23" i="35"/>
  <c r="E22" i="35"/>
  <c r="F22" i="35"/>
  <c r="G22" i="35" s="1"/>
  <c r="H22" i="37" l="1"/>
  <c r="I22" i="37" s="1"/>
  <c r="G22" i="37"/>
  <c r="F23" i="37"/>
  <c r="I22" i="40"/>
  <c r="J22" i="40"/>
  <c r="K22" i="40" s="1"/>
  <c r="H23" i="40"/>
  <c r="F22" i="36"/>
  <c r="G22" i="36"/>
  <c r="H22" i="36" s="1"/>
  <c r="E23" i="36"/>
  <c r="I22" i="38"/>
  <c r="J22" i="38" s="1"/>
  <c r="H22" i="38"/>
  <c r="G23" i="38"/>
  <c r="L22" i="45"/>
  <c r="M22" i="45"/>
  <c r="N22" i="45" s="1"/>
  <c r="K23" i="45"/>
  <c r="L22" i="44"/>
  <c r="M22" i="44" s="1"/>
  <c r="K22" i="44"/>
  <c r="J23" i="44"/>
  <c r="J22" i="41"/>
  <c r="K22" i="41"/>
  <c r="L22" i="41" s="1"/>
  <c r="I23" i="41"/>
  <c r="F23" i="35"/>
  <c r="G23" i="35" s="1"/>
  <c r="E23" i="35"/>
  <c r="I23" i="38" l="1"/>
  <c r="J23" i="38" s="1"/>
  <c r="H23" i="38"/>
  <c r="L23" i="44"/>
  <c r="M23" i="44" s="1"/>
  <c r="K23" i="44"/>
  <c r="K23" i="41"/>
  <c r="L23" i="41" s="1"/>
  <c r="J23" i="41"/>
  <c r="I23" i="40"/>
  <c r="J23" i="40"/>
  <c r="K23" i="40" s="1"/>
  <c r="G23" i="37"/>
  <c r="H23" i="37"/>
  <c r="I23" i="37" s="1"/>
  <c r="G23" i="36"/>
  <c r="H23" i="36" s="1"/>
  <c r="F23" i="36"/>
  <c r="L23" i="45"/>
  <c r="M23" i="45"/>
  <c r="N23" i="45" s="1"/>
</calcChain>
</file>

<file path=xl/sharedStrings.xml><?xml version="1.0" encoding="utf-8"?>
<sst xmlns="http://schemas.openxmlformats.org/spreadsheetml/2006/main" count="540" uniqueCount="120">
  <si>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</si>
  <si>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</si>
  <si>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</si>
  <si>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</si>
  <si>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</si>
  <si>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</si>
  <si>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</si>
  <si>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</si>
  <si>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</si>
  <si>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</si>
  <si>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</si>
  <si>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</si>
  <si>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</si>
  <si>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</si>
  <si>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</si>
  <si>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</si>
  <si>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</si>
  <si>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</si>
  <si>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</si>
  <si>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</si>
  <si>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</si>
  <si>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</si>
  <si>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</si>
  <si>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</si>
  <si>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</si>
  <si>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</si>
  <si>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</si>
  <si>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</si>
  <si>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</si>
  <si>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</si>
  <si>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</si>
  <si>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</si>
  <si>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</si>
  <si>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</si>
  <si>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</si>
  <si>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</si>
  <si>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</si>
  <si>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</si>
  <si>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</si>
  <si>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</si>
  <si>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</si>
  <si>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</si>
  <si>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</si>
  <si>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</si>
  <si>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</si>
  <si>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</si>
  <si>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</si>
  <si>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</si>
  <si>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</si>
  <si>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</si>
  <si>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</si>
  <si>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</si>
  <si>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</si>
  <si>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</si>
  <si>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</si>
  <si>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</si>
  <si>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</si>
  <si>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</si>
  <si>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</si>
  <si>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</si>
  <si>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</si>
  <si>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</si>
  <si>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</si>
  <si>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</si>
  <si>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</si>
  <si>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</si>
  <si>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</si>
  <si>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</si>
  <si>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</si>
  <si>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</si>
  <si>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</si>
  <si>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</si>
  <si>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Feb 1 - Feb 28</t>
  </si>
  <si>
    <t>Mar 1 - Mar 31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</si>
  <si>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</si>
  <si>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</si>
  <si>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</si>
  <si>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</si>
  <si>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</si>
  <si>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</si>
  <si>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</si>
  <si>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</si>
  <si>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</si>
  <si>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</si>
  <si>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</si>
  <si>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</si>
  <si>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</si>
  <si>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</si>
  <si>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</si>
  <si>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</si>
  <si>
    <t>Adjusting AAC amounts, prepping subscription agreements</t>
  </si>
  <si>
    <t>Prepare Invoices</t>
  </si>
  <si>
    <t>Apr 1 - Apr 30</t>
  </si>
  <si>
    <t>Meeting, new subscription agreement, Budget Reports</t>
  </si>
  <si>
    <t>May 1 -May 31</t>
  </si>
  <si>
    <t>Email and call with Ian W on wording in new subscription agreement</t>
  </si>
  <si>
    <t>QA of Moose data by comparison with IPAC report provicded by Randy</t>
  </si>
  <si>
    <t>Formulation of requirements of data needed from subscribers</t>
  </si>
  <si>
    <t>Data from BCTS</t>
  </si>
  <si>
    <t>Jun 1 Jun 30</t>
  </si>
  <si>
    <t>2 meetings, prep reports, update website</t>
  </si>
  <si>
    <t>meeting, data analysis qa</t>
  </si>
  <si>
    <t>2022 QA + fire analysy</t>
  </si>
  <si>
    <t>Jul 1 - Jul 31</t>
  </si>
  <si>
    <t>Aug 1 Aug 31</t>
  </si>
  <si>
    <t>2022 build</t>
  </si>
  <si>
    <t>Sep1 Sep 30</t>
  </si>
  <si>
    <t>meeting</t>
  </si>
  <si>
    <t>Research and correpondence with Deb Mcillop about the inventory code I polygons</t>
  </si>
  <si>
    <t>Oct 1 - Oct 31</t>
  </si>
  <si>
    <t>Nov 1 - Nov 31</t>
  </si>
  <si>
    <t>meeting, financial reports, billing for Gfox</t>
  </si>
  <si>
    <t>Updating and testing logic with burns, new ownership rules, new net down logic for Inventory std I</t>
  </si>
  <si>
    <t>2021 Moose tables go live on website</t>
  </si>
  <si>
    <t>Nov 1 - Nov 30</t>
  </si>
  <si>
    <t>Dec - Dec 31</t>
  </si>
  <si>
    <t>meeting, financial reports, web updates</t>
  </si>
  <si>
    <t>Rebuild tables as result of QA investigation, rebuild again as a result of confusion over woodlots</t>
  </si>
  <si>
    <t>QA of new tables, bug fixes and re-evaluate</t>
  </si>
  <si>
    <t>Respond to Email from folks at CABIN re new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</si>
</sst>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;[Red]\-&quot;$&quot;#,##0.00"/>
    <numFmt numFmtId="165" formatCode="&quot;$&quot;#,##0.00"/>
    <numFmt numFmtId="166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164" fontId="8" fillId="0" borderId="0" xfId="0" applyNumberFormat="1" applyFont="1" applyBorder="1"/>
    <xf numFmtId="164" fontId="7" fillId="0" borderId="0" xfId="0" applyNumberFormat="1" applyFont="1" applyBorder="1"/>
    <xf numFmtId="0" fontId="7" fillId="0" borderId="2" xfId="0" applyFont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164" fontId="8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0" xfId="0" applyNumberFormat="1" applyFont="1" applyFill="1" applyBorder="1"/>
    <xf numFmtId="165" fontId="2" fillId="0" borderId="1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8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2" fillId="0" borderId="0" xfId="0" applyFont="1" applyFill="1" applyBorder="1"/>
    <xf numFmtId="164" fontId="7" fillId="0" borderId="0" xfId="0" applyNumberFormat="1" applyFont="1"/>
    <xf numFmtId="166" fontId="2" fillId="0" borderId="0" xfId="0" applyNumberFormat="1" applyFont="1" applyFill="1" applyBorder="1"/>
    <xf numFmtId="8" fontId="3" fillId="0" borderId="2" xfId="0" applyNumberFormat="1" applyFont="1" applyFill="1" applyBorder="1"/>
    <xf numFmtId="8" fontId="9" fillId="0" borderId="0" xfId="0" applyNumberFormat="1" applyFont="1" applyFill="1" applyBorder="1"/>
    <xf numFmtId="8" fontId="9" fillId="0" borderId="2" xfId="0" applyNumberFormat="1" applyFont="1" applyFill="1" applyBorder="1"/>
    <xf numFmtId="8" fontId="8" fillId="0" borderId="0" xfId="0" applyNumberFormat="1" applyFont="1"/>
    <xf numFmtId="8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LPORS_Sep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Budget"/>
      <sheetName val="Jan 2022"/>
      <sheetName val="Feb 2022"/>
      <sheetName val="Mar 2022"/>
      <sheetName val="Apr 2022"/>
      <sheetName val="May 2022"/>
      <sheetName val="Jun 2022"/>
      <sheetName val="Jul 2022"/>
      <sheetName val="Aug 2022"/>
      <sheetName val="Sep_2022"/>
    </sheetNames>
    <sheetDataSet>
      <sheetData sheetId="0">
        <row r="2">
          <cell r="B2"/>
        </row>
        <row r="6">
          <cell r="B6">
            <v>2500</v>
          </cell>
        </row>
        <row r="7">
          <cell r="B7">
            <v>500</v>
          </cell>
        </row>
        <row r="8">
          <cell r="B8">
            <v>500</v>
          </cell>
        </row>
        <row r="9">
          <cell r="B9">
            <v>500</v>
          </cell>
        </row>
        <row r="10">
          <cell r="B10">
            <v>5000</v>
          </cell>
        </row>
        <row r="11">
          <cell r="B11">
            <v>2000</v>
          </cell>
        </row>
        <row r="12">
          <cell r="B12">
            <v>1500</v>
          </cell>
        </row>
        <row r="13">
          <cell r="B13">
            <v>3000</v>
          </cell>
        </row>
        <row r="14">
          <cell r="B14">
            <v>1000</v>
          </cell>
        </row>
        <row r="15">
          <cell r="B15">
            <v>3000</v>
          </cell>
        </row>
        <row r="16">
          <cell r="B16">
            <v>3300.9499999999935</v>
          </cell>
        </row>
        <row r="37">
          <cell r="C37">
            <v>16943.949999999997</v>
          </cell>
        </row>
        <row r="40">
          <cell r="C40">
            <v>5856.9999999999964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5" x14ac:dyDescent="0.25"/>
  <cols>
    <col min="1" max="1" width="28.85546875" customWidth="1"/>
    <col min="2" max="2" width="18.5703125" style="13" customWidth="1"/>
    <col min="3" max="3" width="20.140625" style="13" customWidth="1"/>
    <col min="4" max="4" width="16.140625" customWidth="1"/>
    <col min="5" max="5" width="14.28515625" customWidth="1"/>
    <col min="6" max="6" width="14.140625" customWidth="1"/>
    <col min="7" max="7" width="15.140625" customWidth="1"/>
    <col min="8" max="8" width="15" customWidth="1"/>
    <col min="9" max="9" width="12.28515625" customWidth="1"/>
    <col min="10" max="10" width="13.140625" customWidth="1"/>
    <col min="11" max="11" width="15" customWidth="1"/>
    <col min="12" max="12" width="11.28515625" customWidth="1"/>
    <col min="13" max="13" width="11.42578125" customWidth="1"/>
    <col min="14" max="14" width="13.28515625" customWidth="1"/>
    <col min="15" max="15" width="12" customWidth="1"/>
    <col min="16" max="16" width="10.85546875" customWidth="1"/>
    <col min="17" max="17" width="11.5703125" customWidth="1"/>
  </cols>
  <sheetData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75" x14ac:dyDescent="0.2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75" x14ac:dyDescent="0.25">
      <c r="A4" s="1"/>
      <c r="B4" s="3" t="s">
        <v>79</v>
      </c>
      <c r="C4" s="1" t="s">
        <v>80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85</v>
      </c>
    </row>
    <row r="5" spans="1:20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75" x14ac:dyDescent="0.2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82</v>
      </c>
    </row>
    <row r="7" spans="1:20" ht="15.75" x14ac:dyDescent="0.2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82</v>
      </c>
    </row>
    <row r="8" spans="1:20" ht="15.75" x14ac:dyDescent="0.2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82</v>
      </c>
    </row>
    <row r="9" spans="1:20" ht="15.75" x14ac:dyDescent="0.2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82</v>
      </c>
    </row>
    <row r="10" spans="1:20" ht="15.75" x14ac:dyDescent="0.2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82</v>
      </c>
    </row>
    <row r="11" spans="1:20" ht="15.75" x14ac:dyDescent="0.2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82</v>
      </c>
    </row>
    <row r="12" spans="1:20" ht="15.75" x14ac:dyDescent="0.2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82</v>
      </c>
    </row>
    <row r="13" spans="1:20" ht="15.75" x14ac:dyDescent="0.2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82</v>
      </c>
    </row>
    <row r="14" spans="1:20" s="13" customFormat="1" ht="15.75" x14ac:dyDescent="0.25">
      <c r="A14" s="17" t="s">
        <v>78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84</v>
      </c>
    </row>
    <row r="15" spans="1:20" s="13" customFormat="1" ht="15.75" x14ac:dyDescent="0.25">
      <c r="A15" s="17" t="s">
        <v>77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83</v>
      </c>
    </row>
    <row r="16" spans="1:20" ht="16.5" thickBot="1" x14ac:dyDescent="0.3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75" x14ac:dyDescent="0.2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1"/>
      <c r="B23" s="1"/>
      <c r="C23" s="3" t="s">
        <v>81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75" x14ac:dyDescent="0.2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75" x14ac:dyDescent="0.2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75" x14ac:dyDescent="0.2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75" x14ac:dyDescent="0.2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75" x14ac:dyDescent="0.2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75" x14ac:dyDescent="0.2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75" x14ac:dyDescent="0.2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75" x14ac:dyDescent="0.2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75" x14ac:dyDescent="0.2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75" x14ac:dyDescent="0.2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75" x14ac:dyDescent="0.25">
      <c r="A34" s="1" t="s">
        <v>74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75" x14ac:dyDescent="0.25">
      <c r="A35" s="1" t="s">
        <v>75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5" thickBot="1" x14ac:dyDescent="0.3">
      <c r="A36" s="9" t="s">
        <v>76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75" x14ac:dyDescent="0.2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75" x14ac:dyDescent="0.2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x14ac:dyDescent="0.2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x14ac:dyDescent="0.2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75" x14ac:dyDescent="0.2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workbookViewId="0">
      <pane xSplit="1" topLeftCell="B1" activePane="topRight" state="frozen"/>
      <selection pane="topRight" activeCell="J12" sqref="J12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1.5703125" style="17" bestFit="1" customWidth="1"/>
    <col min="4" max="4" width="25.28515625" style="17" customWidth="1"/>
    <col min="5" max="5" width="17.42578125" style="17" bestFit="1" customWidth="1"/>
    <col min="6" max="6" width="14.5703125" style="17" bestFit="1" customWidth="1"/>
    <col min="7" max="7" width="13.140625" style="20" customWidth="1"/>
    <col min="8" max="8" width="11.7109375" style="20" bestFit="1" customWidth="1"/>
    <col min="9" max="9" width="20.28515625" style="17" bestFit="1" customWidth="1"/>
    <col min="10" max="10" width="33.42578125" style="17" bestFit="1" customWidth="1"/>
    <col min="11" max="16384" width="9.140625" style="17"/>
  </cols>
  <sheetData>
    <row r="1" spans="1:10" x14ac:dyDescent="0.25">
      <c r="A1" s="17" t="str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25">
      <c r="E2" s="19"/>
      <c r="I2" s="18"/>
    </row>
    <row r="3" spans="1:10" ht="18.75" x14ac:dyDescent="0.3">
      <c r="A3" s="22" t="s">
        <v>61</v>
      </c>
      <c r="B3" s="22"/>
      <c r="E3" s="19"/>
      <c r="I3" s="18"/>
    </row>
    <row r="4" spans="1:10" x14ac:dyDescent="0.25">
      <c r="B4" s="13"/>
      <c r="E4" s="19"/>
      <c r="I4" s="18"/>
    </row>
    <row r="5" spans="1:10" x14ac:dyDescent="0.25">
      <c r="A5" s="17" t="s">
        <v>87</v>
      </c>
      <c r="B5" s="30">
        <f>'2022 Budget'!C40</f>
        <v>5856.9999999999964</v>
      </c>
      <c r="E5" s="19"/>
      <c r="I5" s="18"/>
    </row>
    <row r="6" spans="1:10" x14ac:dyDescent="0.25">
      <c r="A6" s="17" t="s">
        <v>88</v>
      </c>
      <c r="B6" s="30">
        <f>'2022 Budget'!C37</f>
        <v>16943.949999999997</v>
      </c>
      <c r="E6" s="19"/>
      <c r="I6" s="18"/>
    </row>
    <row r="7" spans="1:10" x14ac:dyDescent="0.25">
      <c r="A7" s="31" t="s">
        <v>62</v>
      </c>
      <c r="B7" s="33">
        <f>B5+B6</f>
        <v>22800.949999999993</v>
      </c>
      <c r="E7" s="19"/>
      <c r="I7" s="18"/>
    </row>
    <row r="8" spans="1:10" x14ac:dyDescent="0.25">
      <c r="E8" s="19"/>
      <c r="I8" s="18"/>
    </row>
    <row r="9" spans="1:10" x14ac:dyDescent="0.25">
      <c r="A9" s="21"/>
      <c r="E9" s="19"/>
      <c r="I9" s="18"/>
    </row>
    <row r="10" spans="1:10" ht="18.75" x14ac:dyDescent="0.3">
      <c r="A10" s="22" t="s">
        <v>34</v>
      </c>
      <c r="B10" s="23"/>
      <c r="E10" s="19"/>
      <c r="F10" s="18"/>
    </row>
    <row r="11" spans="1:10" x14ac:dyDescent="0.25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25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89</v>
      </c>
    </row>
    <row r="13" spans="1:10" x14ac:dyDescent="0.25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25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25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25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25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25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25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25">
      <c r="A20" s="17" t="s">
        <v>78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25">
      <c r="A21" s="17" t="s">
        <v>77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25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25">
      <c r="A23" s="24" t="s">
        <v>0</v>
      </c>
      <c r="B23" s="33">
        <f>SUM(B12:B22)</f>
        <v>350</v>
      </c>
      <c r="C23" s="33">
        <f>SUM(C12:C22)</f>
        <v>350</v>
      </c>
      <c r="D23" s="33">
        <f>SUM(D12:D22)</f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25">
      <c r="A26" s="28" t="s">
        <v>50</v>
      </c>
    </row>
    <row r="27" spans="1:10" x14ac:dyDescent="0.25">
      <c r="A27" s="28" t="s">
        <v>51</v>
      </c>
    </row>
    <row r="28" spans="1:10" x14ac:dyDescent="0.25">
      <c r="A28" s="28" t="s">
        <v>52</v>
      </c>
    </row>
    <row r="29" spans="1:10" x14ac:dyDescent="0.25">
      <c r="A29" s="28" t="s">
        <v>53</v>
      </c>
    </row>
    <row r="30" spans="1:10" x14ac:dyDescent="0.25">
      <c r="E30" s="20"/>
    </row>
    <row r="31" spans="1:10" x14ac:dyDescent="0.25">
      <c r="A31" s="29" t="s">
        <v>48</v>
      </c>
    </row>
    <row r="32" spans="1:10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DE0-FE54-4DC7-8C48-E0D08BAD1C85}">
  <dimension ref="A1:K32"/>
  <sheetViews>
    <sheetView workbookViewId="0">
      <pane xSplit="1" topLeftCell="B1" activePane="topRight" state="frozen"/>
      <selection pane="topRight" activeCell="H34" sqref="H34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4" width="11.5703125" style="17" bestFit="1" customWidth="1"/>
    <col min="5" max="5" width="25.28515625" style="17" customWidth="1"/>
    <col min="6" max="6" width="17.42578125" style="17" bestFit="1" customWidth="1"/>
    <col min="7" max="7" width="14.5703125" style="17" bestFit="1" customWidth="1"/>
    <col min="8" max="8" width="13.140625" style="20" customWidth="1"/>
    <col min="9" max="9" width="11.7109375" style="20" bestFit="1" customWidth="1"/>
    <col min="10" max="10" width="20.28515625" style="17" bestFit="1" customWidth="1"/>
    <col min="11" max="11" width="33.42578125" style="17" bestFit="1" customWidth="1"/>
    <col min="12" max="16384" width="9.140625" style="17"/>
  </cols>
  <sheetData>
    <row r="1" spans="1:11" x14ac:dyDescent="0.25">
      <c r="A1" s="17" t="str">
        <f t="array" aca="1" ref="A1" ca="1">"HLPORS Financial Report "&amp; MID(CELL("filename",A1),FIND("]",CELL("filename",A1))+1,255)</f>
        <v>HLPORS Financial Report Feb 2022</v>
      </c>
      <c r="F1" s="19"/>
      <c r="J1" s="18"/>
    </row>
    <row r="2" spans="1:11" x14ac:dyDescent="0.25">
      <c r="F2" s="19"/>
      <c r="J2" s="18"/>
    </row>
    <row r="3" spans="1:11" ht="18.75" x14ac:dyDescent="0.3">
      <c r="A3" s="22" t="s">
        <v>61</v>
      </c>
      <c r="B3" s="22"/>
      <c r="C3" s="22"/>
      <c r="F3" s="19"/>
      <c r="J3" s="18"/>
    </row>
    <row r="4" spans="1:11" x14ac:dyDescent="0.25">
      <c r="B4" s="13"/>
      <c r="C4" s="13"/>
      <c r="F4" s="19"/>
      <c r="J4" s="18"/>
    </row>
    <row r="5" spans="1:11" x14ac:dyDescent="0.25">
      <c r="A5" s="17" t="s">
        <v>87</v>
      </c>
      <c r="B5" s="30">
        <f>'2022 Budget'!C40</f>
        <v>5856.9999999999964</v>
      </c>
      <c r="C5" s="30"/>
      <c r="F5" s="19"/>
      <c r="J5" s="18"/>
    </row>
    <row r="6" spans="1:11" x14ac:dyDescent="0.25">
      <c r="A6" s="17" t="s">
        <v>88</v>
      </c>
      <c r="B6" s="30">
        <f>'2022 Budget'!C37</f>
        <v>16943.949999999997</v>
      </c>
      <c r="C6" s="30"/>
      <c r="F6" s="19"/>
      <c r="J6" s="18"/>
    </row>
    <row r="7" spans="1:11" x14ac:dyDescent="0.25">
      <c r="A7" s="31" t="s">
        <v>62</v>
      </c>
      <c r="B7" s="33">
        <f>B5+B6</f>
        <v>22800.949999999993</v>
      </c>
      <c r="C7" s="33"/>
      <c r="F7" s="19"/>
      <c r="J7" s="18"/>
    </row>
    <row r="8" spans="1:11" x14ac:dyDescent="0.25">
      <c r="F8" s="19"/>
      <c r="J8" s="18"/>
    </row>
    <row r="9" spans="1:11" x14ac:dyDescent="0.25">
      <c r="A9" s="21"/>
      <c r="F9" s="19"/>
      <c r="J9" s="18"/>
    </row>
    <row r="10" spans="1:11" ht="18.75" x14ac:dyDescent="0.3">
      <c r="A10" s="22" t="s">
        <v>34</v>
      </c>
      <c r="B10" s="23"/>
      <c r="C10" s="23"/>
      <c r="F10" s="19"/>
      <c r="G10" s="18"/>
    </row>
    <row r="11" spans="1:11" x14ac:dyDescent="0.25">
      <c r="B11" s="18" t="s">
        <v>68</v>
      </c>
      <c r="C11" s="18" t="s">
        <v>72</v>
      </c>
      <c r="D11" s="17" t="s">
        <v>35</v>
      </c>
      <c r="E11" s="18" t="s">
        <v>54</v>
      </c>
      <c r="F11" s="19" t="s">
        <v>36</v>
      </c>
      <c r="G11" s="17" t="s">
        <v>37</v>
      </c>
      <c r="H11" s="20" t="s">
        <v>38</v>
      </c>
      <c r="I11" s="20" t="s">
        <v>39</v>
      </c>
      <c r="J11" s="18" t="s">
        <v>40</v>
      </c>
      <c r="K11" s="17" t="s">
        <v>41</v>
      </c>
    </row>
    <row r="12" spans="1:11" x14ac:dyDescent="0.25">
      <c r="A12" s="17" t="s">
        <v>42</v>
      </c>
      <c r="B12" s="18">
        <v>350</v>
      </c>
      <c r="C12" s="18">
        <v>400</v>
      </c>
      <c r="D12" s="19">
        <f>SUM(B12:C12)</f>
        <v>750</v>
      </c>
      <c r="E12" s="14">
        <f>'2022 Budget'!B6</f>
        <v>2500</v>
      </c>
      <c r="F12" s="19">
        <f t="shared" ref="F12:F23" si="0">E12-D12</f>
        <v>1750</v>
      </c>
      <c r="G12" s="19">
        <f t="shared" ref="G12:G23" si="1">E12-D12</f>
        <v>1750</v>
      </c>
      <c r="H12" s="20">
        <f t="shared" ref="H12:H23" si="2">G12/E12</f>
        <v>0.7</v>
      </c>
      <c r="J12" s="15"/>
      <c r="K12" s="17" t="s">
        <v>90</v>
      </c>
    </row>
    <row r="13" spans="1:11" x14ac:dyDescent="0.25">
      <c r="A13" s="17" t="s">
        <v>43</v>
      </c>
      <c r="B13" s="18"/>
      <c r="C13" s="18"/>
      <c r="D13" s="19">
        <f t="shared" ref="D13:D21" si="3">SUM(B13:C13)</f>
        <v>0</v>
      </c>
      <c r="E13" s="14">
        <f>'2022 Budget'!B7</f>
        <v>500</v>
      </c>
      <c r="F13" s="19">
        <f t="shared" si="0"/>
        <v>500</v>
      </c>
      <c r="G13" s="19">
        <f t="shared" si="1"/>
        <v>500</v>
      </c>
      <c r="H13" s="20">
        <f t="shared" si="2"/>
        <v>1</v>
      </c>
      <c r="J13" s="15"/>
    </row>
    <row r="14" spans="1:11" x14ac:dyDescent="0.25">
      <c r="A14" s="17" t="s">
        <v>44</v>
      </c>
      <c r="B14" s="18"/>
      <c r="C14" s="18"/>
      <c r="D14" s="19">
        <f t="shared" si="3"/>
        <v>0</v>
      </c>
      <c r="E14" s="14">
        <f>'2022 Budget'!B8</f>
        <v>500</v>
      </c>
      <c r="F14" s="19">
        <f t="shared" si="0"/>
        <v>500</v>
      </c>
      <c r="G14" s="19">
        <f t="shared" si="1"/>
        <v>500</v>
      </c>
      <c r="H14" s="20">
        <f t="shared" si="2"/>
        <v>1</v>
      </c>
      <c r="J14" s="15"/>
    </row>
    <row r="15" spans="1:11" x14ac:dyDescent="0.25">
      <c r="A15" s="17" t="s">
        <v>59</v>
      </c>
      <c r="B15" s="18"/>
      <c r="C15" s="18"/>
      <c r="D15" s="19">
        <f t="shared" si="3"/>
        <v>0</v>
      </c>
      <c r="E15" s="14">
        <f>'2022 Budget'!B9</f>
        <v>500</v>
      </c>
      <c r="F15" s="19">
        <f t="shared" si="0"/>
        <v>500</v>
      </c>
      <c r="G15" s="19">
        <f t="shared" si="1"/>
        <v>500</v>
      </c>
      <c r="H15" s="20">
        <f t="shared" si="2"/>
        <v>1</v>
      </c>
      <c r="J15" s="15"/>
    </row>
    <row r="16" spans="1:11" x14ac:dyDescent="0.25">
      <c r="A16" s="17" t="s">
        <v>45</v>
      </c>
      <c r="B16" s="18"/>
      <c r="C16" s="18"/>
      <c r="D16" s="19">
        <f t="shared" si="3"/>
        <v>0</v>
      </c>
      <c r="E16" s="14">
        <f>'2022 Budget'!B10</f>
        <v>5000</v>
      </c>
      <c r="F16" s="19">
        <f t="shared" si="0"/>
        <v>5000</v>
      </c>
      <c r="G16" s="19">
        <f t="shared" si="1"/>
        <v>5000</v>
      </c>
      <c r="H16" s="20">
        <f t="shared" si="2"/>
        <v>1</v>
      </c>
      <c r="J16" s="15"/>
    </row>
    <row r="17" spans="1:11" x14ac:dyDescent="0.25">
      <c r="A17" s="17" t="s">
        <v>46</v>
      </c>
      <c r="B17" s="18"/>
      <c r="C17" s="18"/>
      <c r="D17" s="19">
        <f t="shared" si="3"/>
        <v>0</v>
      </c>
      <c r="E17" s="14">
        <f>'2022 Budget'!B11</f>
        <v>2000</v>
      </c>
      <c r="F17" s="19">
        <f t="shared" si="0"/>
        <v>2000</v>
      </c>
      <c r="G17" s="19">
        <f t="shared" si="1"/>
        <v>2000</v>
      </c>
      <c r="H17" s="20">
        <f t="shared" si="2"/>
        <v>1</v>
      </c>
      <c r="J17" s="15"/>
    </row>
    <row r="18" spans="1:11" x14ac:dyDescent="0.25">
      <c r="A18" s="17" t="s">
        <v>47</v>
      </c>
      <c r="B18" s="18"/>
      <c r="C18" s="18"/>
      <c r="D18" s="19">
        <f t="shared" si="3"/>
        <v>0</v>
      </c>
      <c r="E18" s="14">
        <f>'2022 Budget'!B12</f>
        <v>1500</v>
      </c>
      <c r="F18" s="19">
        <f t="shared" si="0"/>
        <v>1500</v>
      </c>
      <c r="G18" s="19">
        <f t="shared" si="1"/>
        <v>1500</v>
      </c>
      <c r="H18" s="20">
        <f t="shared" si="2"/>
        <v>1</v>
      </c>
      <c r="J18" s="15"/>
    </row>
    <row r="19" spans="1:11" x14ac:dyDescent="0.25">
      <c r="A19" s="17" t="s">
        <v>55</v>
      </c>
      <c r="B19" s="18"/>
      <c r="C19" s="18"/>
      <c r="D19" s="19">
        <f t="shared" si="3"/>
        <v>0</v>
      </c>
      <c r="E19" s="14">
        <f>'2022 Budget'!B13</f>
        <v>3000</v>
      </c>
      <c r="F19" s="19">
        <f t="shared" si="0"/>
        <v>3000</v>
      </c>
      <c r="G19" s="19">
        <f t="shared" si="1"/>
        <v>3000</v>
      </c>
      <c r="H19" s="20">
        <f t="shared" si="2"/>
        <v>1</v>
      </c>
      <c r="J19" s="15"/>
    </row>
    <row r="20" spans="1:11" x14ac:dyDescent="0.25">
      <c r="A20" s="17" t="s">
        <v>78</v>
      </c>
      <c r="B20" s="18"/>
      <c r="C20" s="18"/>
      <c r="D20" s="19">
        <f t="shared" si="3"/>
        <v>0</v>
      </c>
      <c r="E20" s="14">
        <f>'2022 Budget'!B14</f>
        <v>1000</v>
      </c>
      <c r="F20" s="19">
        <f t="shared" si="0"/>
        <v>1000</v>
      </c>
      <c r="G20" s="19">
        <f t="shared" si="1"/>
        <v>1000</v>
      </c>
      <c r="H20" s="20">
        <f t="shared" si="2"/>
        <v>1</v>
      </c>
      <c r="J20" s="15"/>
    </row>
    <row r="21" spans="1:11" x14ac:dyDescent="0.25">
      <c r="A21" s="17" t="s">
        <v>77</v>
      </c>
      <c r="B21" s="18"/>
      <c r="C21" s="18"/>
      <c r="D21" s="19">
        <f t="shared" si="3"/>
        <v>0</v>
      </c>
      <c r="E21" s="14">
        <f>'2022 Budget'!B15</f>
        <v>3000</v>
      </c>
      <c r="F21" s="19">
        <f t="shared" si="0"/>
        <v>3000</v>
      </c>
      <c r="G21" s="19">
        <f t="shared" si="1"/>
        <v>3000</v>
      </c>
      <c r="H21" s="20">
        <f t="shared" si="2"/>
        <v>1</v>
      </c>
      <c r="J21" s="15"/>
    </row>
    <row r="22" spans="1:11" x14ac:dyDescent="0.25">
      <c r="A22" s="17" t="s">
        <v>18</v>
      </c>
      <c r="B22" s="18"/>
      <c r="C22" s="18"/>
      <c r="D22" s="19">
        <f>SUM(B22:C22)</f>
        <v>0</v>
      </c>
      <c r="E22" s="14">
        <f>'2022 Budget'!B16</f>
        <v>3300.9499999999935</v>
      </c>
      <c r="F22" s="19">
        <f t="shared" si="0"/>
        <v>3300.9499999999935</v>
      </c>
      <c r="G22" s="19">
        <f t="shared" si="1"/>
        <v>3300.9499999999935</v>
      </c>
      <c r="H22" s="20">
        <f t="shared" si="2"/>
        <v>1</v>
      </c>
      <c r="J22" s="18"/>
    </row>
    <row r="23" spans="1:11" x14ac:dyDescent="0.25">
      <c r="A23" s="24" t="s">
        <v>0</v>
      </c>
      <c r="B23" s="33">
        <f>SUM(B12:B22)</f>
        <v>350</v>
      </c>
      <c r="C23" s="33">
        <f>SUM(C12:C22)</f>
        <v>400</v>
      </c>
      <c r="D23" s="33">
        <f>SUM(D12:D22)</f>
        <v>750</v>
      </c>
      <c r="E23" s="33">
        <f>SUM(E12:E22)</f>
        <v>22800.949999999993</v>
      </c>
      <c r="F23" s="33">
        <f t="shared" si="0"/>
        <v>22050.949999999993</v>
      </c>
      <c r="G23" s="33">
        <f t="shared" si="1"/>
        <v>22050.949999999993</v>
      </c>
      <c r="H23" s="25">
        <f t="shared" si="2"/>
        <v>0.9671066337148233</v>
      </c>
      <c r="I23" s="26"/>
      <c r="J23" s="16"/>
      <c r="K23" s="27"/>
    </row>
    <row r="26" spans="1:11" x14ac:dyDescent="0.25">
      <c r="A26" s="28" t="s">
        <v>50</v>
      </c>
    </row>
    <row r="27" spans="1:11" x14ac:dyDescent="0.25">
      <c r="A27" s="28" t="s">
        <v>51</v>
      </c>
    </row>
    <row r="28" spans="1:11" x14ac:dyDescent="0.25">
      <c r="A28" s="28" t="s">
        <v>52</v>
      </c>
    </row>
    <row r="29" spans="1:11" x14ac:dyDescent="0.25">
      <c r="A29" s="28" t="s">
        <v>53</v>
      </c>
    </row>
    <row r="30" spans="1:11" x14ac:dyDescent="0.25">
      <c r="F30" s="20"/>
    </row>
    <row r="31" spans="1:11" x14ac:dyDescent="0.25">
      <c r="A31" s="29" t="s">
        <v>48</v>
      </c>
    </row>
    <row r="32" spans="1:11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B381-6441-4E67-932A-340BF9EEFB88}">
  <dimension ref="A1:L32"/>
  <sheetViews>
    <sheetView workbookViewId="0">
      <pane xSplit="1" topLeftCell="B1" activePane="topRight" state="frozen"/>
      <selection pane="topRight" activeCell="L34" sqref="L34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4" width="12.85546875" style="17" customWidth="1"/>
    <col min="5" max="5" width="11.5703125" style="17" bestFit="1" customWidth="1"/>
    <col min="6" max="6" width="25.28515625" style="17" customWidth="1"/>
    <col min="7" max="7" width="17.42578125" style="17" bestFit="1" customWidth="1"/>
    <col min="8" max="8" width="14.5703125" style="17" bestFit="1" customWidth="1"/>
    <col min="9" max="9" width="13.140625" style="20" customWidth="1"/>
    <col min="10" max="10" width="11.7109375" style="20" bestFit="1" customWidth="1"/>
    <col min="11" max="11" width="20.28515625" style="17" bestFit="1" customWidth="1"/>
    <col min="12" max="12" width="33.42578125" style="17" bestFit="1" customWidth="1"/>
    <col min="13" max="16384" width="9.140625" style="17"/>
  </cols>
  <sheetData>
    <row r="1" spans="1:12" x14ac:dyDescent="0.25">
      <c r="A1" s="17" t="str">
        <f t="array" aca="1" ref="A1" ca="1">"HLPORS Financial Report "&amp; MID(CELL("filename",A1),FIND("]",CELL("filename",A1))+1,255)</f>
        <v>HLPORS Financial Report Mar 2022</v>
      </c>
      <c r="G1" s="19"/>
      <c r="K1" s="18"/>
    </row>
    <row r="2" spans="1:12" x14ac:dyDescent="0.25">
      <c r="G2" s="19"/>
      <c r="K2" s="18"/>
    </row>
    <row r="3" spans="1:12" ht="18.75" x14ac:dyDescent="0.3">
      <c r="A3" s="22" t="s">
        <v>61</v>
      </c>
      <c r="B3" s="22"/>
      <c r="C3" s="22"/>
      <c r="D3" s="22"/>
      <c r="G3" s="19"/>
      <c r="K3" s="18"/>
    </row>
    <row r="4" spans="1:12" x14ac:dyDescent="0.25">
      <c r="B4" s="13"/>
      <c r="C4" s="13"/>
      <c r="D4" s="13"/>
      <c r="G4" s="19"/>
      <c r="K4" s="18"/>
    </row>
    <row r="5" spans="1:12" x14ac:dyDescent="0.25">
      <c r="A5" s="17" t="s">
        <v>87</v>
      </c>
      <c r="B5" s="30">
        <f>'2022 Budget'!C40</f>
        <v>5856.9999999999964</v>
      </c>
      <c r="C5" s="30"/>
      <c r="D5" s="30"/>
      <c r="G5" s="19"/>
      <c r="K5" s="18"/>
    </row>
    <row r="6" spans="1:12" x14ac:dyDescent="0.25">
      <c r="A6" s="17" t="s">
        <v>88</v>
      </c>
      <c r="B6" s="30">
        <f>'2022 Budget'!C37</f>
        <v>16943.949999999997</v>
      </c>
      <c r="C6" s="30"/>
      <c r="D6" s="30"/>
      <c r="G6" s="19"/>
      <c r="K6" s="18"/>
    </row>
    <row r="7" spans="1:12" x14ac:dyDescent="0.25">
      <c r="A7" s="31" t="s">
        <v>62</v>
      </c>
      <c r="B7" s="33">
        <f>B5+B6</f>
        <v>22800.949999999993</v>
      </c>
      <c r="C7" s="33"/>
      <c r="D7" s="33"/>
      <c r="G7" s="19"/>
      <c r="K7" s="18"/>
    </row>
    <row r="8" spans="1:12" x14ac:dyDescent="0.25">
      <c r="G8" s="19"/>
      <c r="K8" s="18"/>
    </row>
    <row r="9" spans="1:12" x14ac:dyDescent="0.25">
      <c r="A9" s="21"/>
      <c r="G9" s="19"/>
      <c r="K9" s="18"/>
    </row>
    <row r="10" spans="1:12" ht="18.75" x14ac:dyDescent="0.3">
      <c r="A10" s="22" t="s">
        <v>34</v>
      </c>
      <c r="B10" s="23"/>
      <c r="C10" s="23"/>
      <c r="D10" s="23"/>
      <c r="G10" s="19"/>
      <c r="H10" s="18"/>
    </row>
    <row r="11" spans="1:12" x14ac:dyDescent="0.25">
      <c r="B11" s="18" t="s">
        <v>68</v>
      </c>
      <c r="C11" s="18" t="s">
        <v>72</v>
      </c>
      <c r="D11" s="18" t="s">
        <v>73</v>
      </c>
      <c r="E11" s="17" t="s">
        <v>35</v>
      </c>
      <c r="F11" s="18" t="s">
        <v>54</v>
      </c>
      <c r="G11" s="19" t="s">
        <v>36</v>
      </c>
      <c r="H11" s="17" t="s">
        <v>37</v>
      </c>
      <c r="I11" s="20" t="s">
        <v>38</v>
      </c>
      <c r="J11" s="20" t="s">
        <v>39</v>
      </c>
      <c r="K11" s="18" t="s">
        <v>40</v>
      </c>
      <c r="L11" s="17" t="s">
        <v>41</v>
      </c>
    </row>
    <row r="12" spans="1:12" x14ac:dyDescent="0.25">
      <c r="A12" s="17" t="s">
        <v>42</v>
      </c>
      <c r="B12" s="18">
        <v>350</v>
      </c>
      <c r="C12" s="18">
        <v>400</v>
      </c>
      <c r="D12" s="18">
        <v>100</v>
      </c>
      <c r="E12" s="19">
        <f>SUM(B12:D12)</f>
        <v>850</v>
      </c>
      <c r="F12" s="14">
        <f>'2022 Budget'!B6</f>
        <v>2500</v>
      </c>
      <c r="G12" s="19">
        <f t="shared" ref="G12:G23" si="0">F12-E12</f>
        <v>1650</v>
      </c>
      <c r="H12" s="19">
        <f t="shared" ref="H12:H23" si="1">F12-E12</f>
        <v>1650</v>
      </c>
      <c r="I12" s="20">
        <f t="shared" ref="I12:I23" si="2">H12/F12</f>
        <v>0.66</v>
      </c>
      <c r="K12" s="15"/>
      <c r="L12" s="17" t="s">
        <v>91</v>
      </c>
    </row>
    <row r="13" spans="1:12" x14ac:dyDescent="0.25">
      <c r="A13" s="17" t="s">
        <v>43</v>
      </c>
      <c r="B13" s="18"/>
      <c r="C13" s="18"/>
      <c r="D13" s="18"/>
      <c r="E13" s="19">
        <f t="shared" ref="E13:E22" si="3">SUM(B13:D13)</f>
        <v>0</v>
      </c>
      <c r="F13" s="14">
        <f>'2022 Budget'!B7</f>
        <v>500</v>
      </c>
      <c r="G13" s="19">
        <f t="shared" si="0"/>
        <v>500</v>
      </c>
      <c r="H13" s="19">
        <f t="shared" si="1"/>
        <v>500</v>
      </c>
      <c r="I13" s="20">
        <f t="shared" si="2"/>
        <v>1</v>
      </c>
      <c r="K13" s="15"/>
    </row>
    <row r="14" spans="1:12" x14ac:dyDescent="0.25">
      <c r="A14" s="17" t="s">
        <v>44</v>
      </c>
      <c r="B14" s="18"/>
      <c r="C14" s="18"/>
      <c r="D14" s="18"/>
      <c r="E14" s="19">
        <f t="shared" si="3"/>
        <v>0</v>
      </c>
      <c r="F14" s="14">
        <f>'2022 Budget'!B8</f>
        <v>500</v>
      </c>
      <c r="G14" s="19">
        <f t="shared" si="0"/>
        <v>500</v>
      </c>
      <c r="H14" s="19">
        <f t="shared" si="1"/>
        <v>500</v>
      </c>
      <c r="I14" s="20">
        <f t="shared" si="2"/>
        <v>1</v>
      </c>
      <c r="K14" s="15"/>
    </row>
    <row r="15" spans="1:12" x14ac:dyDescent="0.25">
      <c r="A15" s="17" t="s">
        <v>59</v>
      </c>
      <c r="B15" s="18"/>
      <c r="C15" s="18"/>
      <c r="D15" s="18"/>
      <c r="E15" s="19">
        <f t="shared" si="3"/>
        <v>0</v>
      </c>
      <c r="F15" s="14">
        <f>'2022 Budget'!B9</f>
        <v>500</v>
      </c>
      <c r="G15" s="19">
        <f t="shared" si="0"/>
        <v>500</v>
      </c>
      <c r="H15" s="19">
        <f t="shared" si="1"/>
        <v>500</v>
      </c>
      <c r="I15" s="20">
        <f t="shared" si="2"/>
        <v>1</v>
      </c>
      <c r="K15" s="15"/>
    </row>
    <row r="16" spans="1:12" x14ac:dyDescent="0.25">
      <c r="A16" s="17" t="s">
        <v>45</v>
      </c>
      <c r="B16" s="18"/>
      <c r="C16" s="18"/>
      <c r="D16" s="18"/>
      <c r="E16" s="19">
        <f t="shared" si="3"/>
        <v>0</v>
      </c>
      <c r="F16" s="14">
        <f>'2022 Budget'!B10</f>
        <v>5000</v>
      </c>
      <c r="G16" s="19">
        <f t="shared" si="0"/>
        <v>5000</v>
      </c>
      <c r="H16" s="19">
        <f t="shared" si="1"/>
        <v>5000</v>
      </c>
      <c r="I16" s="20">
        <f t="shared" si="2"/>
        <v>1</v>
      </c>
      <c r="K16" s="15"/>
    </row>
    <row r="17" spans="1:12" x14ac:dyDescent="0.25">
      <c r="A17" s="17" t="s">
        <v>46</v>
      </c>
      <c r="B17" s="18"/>
      <c r="C17" s="18"/>
      <c r="D17" s="18"/>
      <c r="E17" s="19">
        <f t="shared" si="3"/>
        <v>0</v>
      </c>
      <c r="F17" s="14">
        <f>'2022 Budget'!B11</f>
        <v>2000</v>
      </c>
      <c r="G17" s="19">
        <f t="shared" si="0"/>
        <v>2000</v>
      </c>
      <c r="H17" s="19">
        <f t="shared" si="1"/>
        <v>2000</v>
      </c>
      <c r="I17" s="20">
        <f t="shared" si="2"/>
        <v>1</v>
      </c>
      <c r="K17" s="15"/>
    </row>
    <row r="18" spans="1:12" x14ac:dyDescent="0.25">
      <c r="A18" s="17" t="s">
        <v>47</v>
      </c>
      <c r="B18" s="18"/>
      <c r="C18" s="18"/>
      <c r="D18" s="18"/>
      <c r="E18" s="19">
        <f t="shared" si="3"/>
        <v>0</v>
      </c>
      <c r="F18" s="14">
        <f>'2022 Budget'!B12</f>
        <v>1500</v>
      </c>
      <c r="G18" s="19">
        <f t="shared" si="0"/>
        <v>1500</v>
      </c>
      <c r="H18" s="19">
        <f t="shared" si="1"/>
        <v>1500</v>
      </c>
      <c r="I18" s="20">
        <f t="shared" si="2"/>
        <v>1</v>
      </c>
      <c r="K18" s="15"/>
    </row>
    <row r="19" spans="1:12" x14ac:dyDescent="0.25">
      <c r="A19" s="17" t="s">
        <v>55</v>
      </c>
      <c r="B19" s="18"/>
      <c r="C19" s="18"/>
      <c r="D19" s="18"/>
      <c r="E19" s="19">
        <f t="shared" si="3"/>
        <v>0</v>
      </c>
      <c r="F19" s="14">
        <f>'2022 Budget'!B13</f>
        <v>3000</v>
      </c>
      <c r="G19" s="19">
        <f t="shared" si="0"/>
        <v>3000</v>
      </c>
      <c r="H19" s="19">
        <f t="shared" si="1"/>
        <v>3000</v>
      </c>
      <c r="I19" s="20">
        <f t="shared" si="2"/>
        <v>1</v>
      </c>
      <c r="K19" s="15"/>
    </row>
    <row r="20" spans="1:12" x14ac:dyDescent="0.25">
      <c r="A20" s="17" t="s">
        <v>78</v>
      </c>
      <c r="B20" s="18"/>
      <c r="C20" s="18"/>
      <c r="D20" s="18"/>
      <c r="E20" s="19">
        <f t="shared" si="3"/>
        <v>0</v>
      </c>
      <c r="F20" s="14">
        <f>'2022 Budget'!B14</f>
        <v>1000</v>
      </c>
      <c r="G20" s="19">
        <f t="shared" si="0"/>
        <v>1000</v>
      </c>
      <c r="H20" s="19">
        <f t="shared" si="1"/>
        <v>1000</v>
      </c>
      <c r="I20" s="20">
        <f t="shared" si="2"/>
        <v>1</v>
      </c>
      <c r="K20" s="15"/>
    </row>
    <row r="21" spans="1:12" x14ac:dyDescent="0.25">
      <c r="A21" s="17" t="s">
        <v>77</v>
      </c>
      <c r="B21" s="18"/>
      <c r="C21" s="18"/>
      <c r="D21" s="18"/>
      <c r="E21" s="19">
        <f t="shared" si="3"/>
        <v>0</v>
      </c>
      <c r="F21" s="14">
        <f>'2022 Budget'!B15</f>
        <v>3000</v>
      </c>
      <c r="G21" s="19">
        <f t="shared" si="0"/>
        <v>3000</v>
      </c>
      <c r="H21" s="19">
        <f t="shared" si="1"/>
        <v>3000</v>
      </c>
      <c r="I21" s="20">
        <f t="shared" si="2"/>
        <v>1</v>
      </c>
      <c r="K21" s="15"/>
    </row>
    <row r="22" spans="1:12" x14ac:dyDescent="0.25">
      <c r="A22" s="17" t="s">
        <v>18</v>
      </c>
      <c r="B22" s="18"/>
      <c r="C22" s="18"/>
      <c r="D22" s="18"/>
      <c r="E22" s="19">
        <f t="shared" si="3"/>
        <v>0</v>
      </c>
      <c r="F22" s="14">
        <f>'2022 Budget'!B16</f>
        <v>3300.9499999999935</v>
      </c>
      <c r="G22" s="19">
        <f t="shared" si="0"/>
        <v>3300.9499999999935</v>
      </c>
      <c r="H22" s="19">
        <f t="shared" si="1"/>
        <v>3300.9499999999935</v>
      </c>
      <c r="I22" s="20">
        <f t="shared" si="2"/>
        <v>1</v>
      </c>
      <c r="K22" s="18"/>
    </row>
    <row r="23" spans="1:12" x14ac:dyDescent="0.25">
      <c r="A23" s="24" t="s">
        <v>0</v>
      </c>
      <c r="B23" s="33">
        <f>SUM(B12:B22)</f>
        <v>350</v>
      </c>
      <c r="C23" s="33">
        <f>SUM(C12:C22)</f>
        <v>400</v>
      </c>
      <c r="D23" s="33">
        <f>SUM(D12:D22)</f>
        <v>100</v>
      </c>
      <c r="E23" s="33">
        <f>SUM(E12:E22)</f>
        <v>850</v>
      </c>
      <c r="F23" s="33">
        <f>SUM(F12:F22)</f>
        <v>22800.949999999993</v>
      </c>
      <c r="G23" s="33">
        <f t="shared" si="0"/>
        <v>21950.949999999993</v>
      </c>
      <c r="H23" s="33">
        <f t="shared" si="1"/>
        <v>21950.949999999993</v>
      </c>
      <c r="I23" s="25">
        <f t="shared" si="2"/>
        <v>0.96272085154346643</v>
      </c>
      <c r="J23" s="26"/>
      <c r="K23" s="16"/>
      <c r="L23" s="27"/>
    </row>
    <row r="26" spans="1:12" x14ac:dyDescent="0.25">
      <c r="A26" s="28" t="s">
        <v>50</v>
      </c>
    </row>
    <row r="27" spans="1:12" x14ac:dyDescent="0.25">
      <c r="A27" s="28" t="s">
        <v>51</v>
      </c>
    </row>
    <row r="28" spans="1:12" x14ac:dyDescent="0.25">
      <c r="A28" s="28" t="s">
        <v>52</v>
      </c>
    </row>
    <row r="29" spans="1:12" x14ac:dyDescent="0.25">
      <c r="A29" s="28" t="s">
        <v>53</v>
      </c>
    </row>
    <row r="30" spans="1:12" x14ac:dyDescent="0.25">
      <c r="G30" s="20"/>
    </row>
    <row r="31" spans="1:12" x14ac:dyDescent="0.25">
      <c r="A31" s="29" t="s">
        <v>48</v>
      </c>
    </row>
    <row r="32" spans="1:12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0DFA-9233-4D8B-BECA-6AA335F61ECC}">
  <dimension ref="A1:M32"/>
  <sheetViews>
    <sheetView workbookViewId="0">
      <pane xSplit="1" topLeftCell="B1" activePane="topRight" state="frozen"/>
      <selection pane="topRight" activeCell="G26" sqref="G2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5" width="12.85546875" style="17" customWidth="1"/>
    <col min="6" max="6" width="11.5703125" style="17" bestFit="1" customWidth="1"/>
    <col min="7" max="7" width="25.28515625" style="17" customWidth="1"/>
    <col min="8" max="8" width="17.42578125" style="17" bestFit="1" customWidth="1"/>
    <col min="9" max="9" width="14.5703125" style="17" bestFit="1" customWidth="1"/>
    <col min="10" max="10" width="13.140625" style="20" customWidth="1"/>
    <col min="11" max="11" width="11.7109375" style="20" bestFit="1" customWidth="1"/>
    <col min="12" max="12" width="20.28515625" style="17" bestFit="1" customWidth="1"/>
    <col min="13" max="13" width="33.42578125" style="17" bestFit="1" customWidth="1"/>
    <col min="14" max="16384" width="9.140625" style="17"/>
  </cols>
  <sheetData>
    <row r="1" spans="1:13" x14ac:dyDescent="0.25">
      <c r="A1" s="17" t="str">
        <f t="array" aca="1" ref="A1" ca="1">"HLPORS Financial Report "&amp; MID(CELL("filename",A1),FIND("]",CELL("filename",A1))+1,255)</f>
        <v>HLPORS Financial Report Apr 2022</v>
      </c>
      <c r="H1" s="19"/>
      <c r="L1" s="18"/>
    </row>
    <row r="2" spans="1:13" x14ac:dyDescent="0.25">
      <c r="H2" s="19"/>
      <c r="L2" s="18"/>
    </row>
    <row r="3" spans="1:13" ht="18.75" x14ac:dyDescent="0.3">
      <c r="A3" s="22" t="s">
        <v>61</v>
      </c>
      <c r="B3" s="22"/>
      <c r="C3" s="22"/>
      <c r="D3" s="22"/>
      <c r="E3" s="22"/>
      <c r="H3" s="19"/>
      <c r="L3" s="18"/>
    </row>
    <row r="4" spans="1:13" x14ac:dyDescent="0.25">
      <c r="B4" s="13"/>
      <c r="C4" s="13"/>
      <c r="D4" s="13"/>
      <c r="E4" s="13"/>
      <c r="H4" s="19"/>
      <c r="L4" s="18"/>
    </row>
    <row r="5" spans="1:13" x14ac:dyDescent="0.25">
      <c r="A5" s="17" t="s">
        <v>87</v>
      </c>
      <c r="B5" s="30">
        <f>'2022 Budget'!C40</f>
        <v>5856.9999999999964</v>
      </c>
      <c r="C5" s="30"/>
      <c r="D5" s="30"/>
      <c r="E5" s="30"/>
      <c r="H5" s="19"/>
      <c r="L5" s="18"/>
    </row>
    <row r="6" spans="1:13" x14ac:dyDescent="0.25">
      <c r="A6" s="17" t="s">
        <v>88</v>
      </c>
      <c r="B6" s="30">
        <f>'2022 Budget'!C37</f>
        <v>16943.949999999997</v>
      </c>
      <c r="C6" s="30"/>
      <c r="D6" s="30"/>
      <c r="E6" s="30"/>
      <c r="H6" s="19"/>
      <c r="L6" s="18"/>
    </row>
    <row r="7" spans="1:13" x14ac:dyDescent="0.25">
      <c r="A7" s="31" t="s">
        <v>62</v>
      </c>
      <c r="B7" s="33">
        <f>B5+B6</f>
        <v>22800.949999999993</v>
      </c>
      <c r="C7" s="33"/>
      <c r="D7" s="33"/>
      <c r="E7" s="33"/>
      <c r="H7" s="19"/>
      <c r="L7" s="18"/>
    </row>
    <row r="8" spans="1:13" x14ac:dyDescent="0.25">
      <c r="H8" s="19"/>
      <c r="L8" s="18"/>
    </row>
    <row r="9" spans="1:13" x14ac:dyDescent="0.25">
      <c r="A9" s="21"/>
      <c r="H9" s="19"/>
      <c r="L9" s="18"/>
    </row>
    <row r="10" spans="1:13" ht="18.75" x14ac:dyDescent="0.3">
      <c r="A10" s="22" t="s">
        <v>34</v>
      </c>
      <c r="B10" s="23"/>
      <c r="C10" s="23"/>
      <c r="D10" s="23"/>
      <c r="E10" s="23"/>
      <c r="H10" s="19"/>
      <c r="I10" s="18"/>
    </row>
    <row r="11" spans="1:13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7" t="s">
        <v>35</v>
      </c>
      <c r="G11" s="18" t="s">
        <v>54</v>
      </c>
      <c r="H11" s="19" t="s">
        <v>36</v>
      </c>
      <c r="I11" s="17" t="s">
        <v>37</v>
      </c>
      <c r="J11" s="20" t="s">
        <v>38</v>
      </c>
      <c r="K11" s="20" t="s">
        <v>39</v>
      </c>
      <c r="L11" s="18" t="s">
        <v>40</v>
      </c>
      <c r="M11" s="17" t="s">
        <v>41</v>
      </c>
    </row>
    <row r="12" spans="1:13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9">
        <f>SUM(B12:E12)</f>
        <v>1100</v>
      </c>
      <c r="G12" s="14">
        <f>'2022 Budget'!B6</f>
        <v>2500</v>
      </c>
      <c r="H12" s="19">
        <f t="shared" ref="H12:H23" si="0">G12-F12</f>
        <v>1400</v>
      </c>
      <c r="I12" s="19">
        <f t="shared" ref="I12:I23" si="1">G12-F12</f>
        <v>1400</v>
      </c>
      <c r="J12" s="20">
        <f t="shared" ref="J12:J23" si="2">I12/G12</f>
        <v>0.56000000000000005</v>
      </c>
      <c r="L12" s="15"/>
      <c r="M12" s="17" t="s">
        <v>93</v>
      </c>
    </row>
    <row r="13" spans="1:13" x14ac:dyDescent="0.25">
      <c r="A13" s="17" t="s">
        <v>43</v>
      </c>
      <c r="B13" s="18"/>
      <c r="C13" s="18"/>
      <c r="D13" s="18"/>
      <c r="E13" s="18"/>
      <c r="F13" s="19">
        <f t="shared" ref="F13:F22" si="3">SUM(B13:E13)</f>
        <v>0</v>
      </c>
      <c r="G13" s="14">
        <f>'2022 Budget'!B7</f>
        <v>500</v>
      </c>
      <c r="H13" s="19">
        <f t="shared" si="0"/>
        <v>500</v>
      </c>
      <c r="I13" s="19">
        <f t="shared" si="1"/>
        <v>500</v>
      </c>
      <c r="J13" s="20">
        <f t="shared" si="2"/>
        <v>1</v>
      </c>
      <c r="L13" s="15"/>
    </row>
    <row r="14" spans="1:13" x14ac:dyDescent="0.25">
      <c r="A14" s="17" t="s">
        <v>44</v>
      </c>
      <c r="B14" s="18"/>
      <c r="C14" s="18"/>
      <c r="D14" s="18"/>
      <c r="E14" s="18"/>
      <c r="F14" s="19">
        <f t="shared" si="3"/>
        <v>0</v>
      </c>
      <c r="G14" s="14">
        <f>'2022 Budget'!B8</f>
        <v>500</v>
      </c>
      <c r="H14" s="19">
        <f t="shared" si="0"/>
        <v>500</v>
      </c>
      <c r="I14" s="19">
        <f t="shared" si="1"/>
        <v>500</v>
      </c>
      <c r="J14" s="20">
        <f t="shared" si="2"/>
        <v>1</v>
      </c>
      <c r="L14" s="15"/>
    </row>
    <row r="15" spans="1:13" x14ac:dyDescent="0.25">
      <c r="A15" s="17" t="s">
        <v>59</v>
      </c>
      <c r="B15" s="18"/>
      <c r="C15" s="18"/>
      <c r="D15" s="18"/>
      <c r="E15" s="18"/>
      <c r="F15" s="19">
        <f t="shared" si="3"/>
        <v>0</v>
      </c>
      <c r="G15" s="14">
        <f>'2022 Budget'!B9</f>
        <v>500</v>
      </c>
      <c r="H15" s="19">
        <f t="shared" si="0"/>
        <v>500</v>
      </c>
      <c r="I15" s="19">
        <f t="shared" si="1"/>
        <v>500</v>
      </c>
      <c r="J15" s="20">
        <f t="shared" si="2"/>
        <v>1</v>
      </c>
      <c r="L15" s="15"/>
    </row>
    <row r="16" spans="1:13" x14ac:dyDescent="0.25">
      <c r="A16" s="17" t="s">
        <v>45</v>
      </c>
      <c r="B16" s="18"/>
      <c r="C16" s="18"/>
      <c r="D16" s="18"/>
      <c r="E16" s="18"/>
      <c r="F16" s="19">
        <f t="shared" si="3"/>
        <v>0</v>
      </c>
      <c r="G16" s="14">
        <f>'2022 Budget'!B10</f>
        <v>5000</v>
      </c>
      <c r="H16" s="19">
        <f t="shared" si="0"/>
        <v>5000</v>
      </c>
      <c r="I16" s="19">
        <f t="shared" si="1"/>
        <v>5000</v>
      </c>
      <c r="J16" s="20">
        <f t="shared" si="2"/>
        <v>1</v>
      </c>
      <c r="L16" s="15"/>
    </row>
    <row r="17" spans="1:13" x14ac:dyDescent="0.25">
      <c r="A17" s="17" t="s">
        <v>46</v>
      </c>
      <c r="B17" s="18"/>
      <c r="C17" s="18"/>
      <c r="D17" s="18"/>
      <c r="E17" s="18"/>
      <c r="F17" s="19">
        <f t="shared" si="3"/>
        <v>0</v>
      </c>
      <c r="G17" s="14">
        <f>'2022 Budget'!B11</f>
        <v>2000</v>
      </c>
      <c r="H17" s="19">
        <f t="shared" si="0"/>
        <v>2000</v>
      </c>
      <c r="I17" s="19">
        <f t="shared" si="1"/>
        <v>2000</v>
      </c>
      <c r="J17" s="20">
        <f t="shared" si="2"/>
        <v>1</v>
      </c>
      <c r="L17" s="15"/>
    </row>
    <row r="18" spans="1:13" x14ac:dyDescent="0.25">
      <c r="A18" s="17" t="s">
        <v>47</v>
      </c>
      <c r="B18" s="18"/>
      <c r="C18" s="18"/>
      <c r="D18" s="18"/>
      <c r="E18" s="18"/>
      <c r="F18" s="19">
        <f t="shared" si="3"/>
        <v>0</v>
      </c>
      <c r="G18" s="14">
        <f>'2022 Budget'!B12</f>
        <v>1500</v>
      </c>
      <c r="H18" s="19">
        <f t="shared" si="0"/>
        <v>1500</v>
      </c>
      <c r="I18" s="19">
        <f t="shared" si="1"/>
        <v>1500</v>
      </c>
      <c r="J18" s="20">
        <f t="shared" si="2"/>
        <v>1</v>
      </c>
      <c r="L18" s="15"/>
    </row>
    <row r="19" spans="1:13" x14ac:dyDescent="0.25">
      <c r="A19" s="17" t="s">
        <v>55</v>
      </c>
      <c r="B19" s="18"/>
      <c r="C19" s="18"/>
      <c r="D19" s="18"/>
      <c r="E19" s="18"/>
      <c r="F19" s="19">
        <f t="shared" si="3"/>
        <v>0</v>
      </c>
      <c r="G19" s="14">
        <f>'2022 Budget'!B13</f>
        <v>3000</v>
      </c>
      <c r="H19" s="19">
        <f t="shared" si="0"/>
        <v>3000</v>
      </c>
      <c r="I19" s="19">
        <f t="shared" si="1"/>
        <v>3000</v>
      </c>
      <c r="J19" s="20">
        <f t="shared" si="2"/>
        <v>1</v>
      </c>
      <c r="L19" s="15"/>
    </row>
    <row r="20" spans="1:13" x14ac:dyDescent="0.25">
      <c r="A20" s="17" t="s">
        <v>78</v>
      </c>
      <c r="B20" s="18"/>
      <c r="C20" s="18"/>
      <c r="D20" s="18"/>
      <c r="E20" s="18"/>
      <c r="F20" s="19">
        <f t="shared" si="3"/>
        <v>0</v>
      </c>
      <c r="G20" s="14">
        <f>'2022 Budget'!B14</f>
        <v>1000</v>
      </c>
      <c r="H20" s="19">
        <f t="shared" si="0"/>
        <v>1000</v>
      </c>
      <c r="I20" s="19">
        <f t="shared" si="1"/>
        <v>1000</v>
      </c>
      <c r="J20" s="20">
        <f t="shared" si="2"/>
        <v>1</v>
      </c>
      <c r="L20" s="15"/>
    </row>
    <row r="21" spans="1:13" x14ac:dyDescent="0.25">
      <c r="A21" s="17" t="s">
        <v>77</v>
      </c>
      <c r="B21" s="18"/>
      <c r="C21" s="18"/>
      <c r="D21" s="18"/>
      <c r="E21" s="18">
        <v>25</v>
      </c>
      <c r="F21" s="19">
        <f t="shared" si="3"/>
        <v>25</v>
      </c>
      <c r="G21" s="14">
        <f>'2022 Budget'!B15</f>
        <v>3000</v>
      </c>
      <c r="H21" s="19">
        <f>G21-F21</f>
        <v>2975</v>
      </c>
      <c r="I21" s="19">
        <f t="shared" si="1"/>
        <v>2975</v>
      </c>
      <c r="J21" s="20">
        <f t="shared" si="2"/>
        <v>0.9916666666666667</v>
      </c>
      <c r="L21" s="15"/>
      <c r="M21" s="17" t="s">
        <v>97</v>
      </c>
    </row>
    <row r="22" spans="1:13" x14ac:dyDescent="0.25">
      <c r="A22" s="17" t="s">
        <v>18</v>
      </c>
      <c r="B22" s="18"/>
      <c r="C22" s="18"/>
      <c r="D22" s="18"/>
      <c r="E22" s="18"/>
      <c r="F22" s="19">
        <f t="shared" si="3"/>
        <v>0</v>
      </c>
      <c r="G22" s="14">
        <f>'2022 Budget'!B16</f>
        <v>3300.9499999999935</v>
      </c>
      <c r="H22" s="19">
        <f t="shared" si="0"/>
        <v>3300.9499999999935</v>
      </c>
      <c r="I22" s="19">
        <f t="shared" si="1"/>
        <v>3300.9499999999935</v>
      </c>
      <c r="J22" s="20">
        <f t="shared" si="2"/>
        <v>1</v>
      </c>
      <c r="L22" s="18"/>
    </row>
    <row r="23" spans="1:13" x14ac:dyDescent="0.25">
      <c r="A23" s="24" t="s">
        <v>0</v>
      </c>
      <c r="B23" s="33">
        <f t="shared" ref="B23:G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1125</v>
      </c>
      <c r="G23" s="33">
        <f t="shared" si="4"/>
        <v>22800.949999999993</v>
      </c>
      <c r="H23" s="33">
        <f t="shared" si="0"/>
        <v>21675.949999999993</v>
      </c>
      <c r="I23" s="33">
        <f t="shared" si="1"/>
        <v>21675.949999999993</v>
      </c>
      <c r="J23" s="25">
        <f t="shared" si="2"/>
        <v>0.95065995057223496</v>
      </c>
      <c r="K23" s="26"/>
      <c r="L23" s="16"/>
      <c r="M23" s="27"/>
    </row>
    <row r="26" spans="1:13" x14ac:dyDescent="0.25">
      <c r="A26" s="28" t="s">
        <v>50</v>
      </c>
    </row>
    <row r="27" spans="1:13" x14ac:dyDescent="0.25">
      <c r="A27" s="28" t="s">
        <v>51</v>
      </c>
    </row>
    <row r="28" spans="1:13" x14ac:dyDescent="0.25">
      <c r="A28" s="28" t="s">
        <v>52</v>
      </c>
    </row>
    <row r="29" spans="1:13" x14ac:dyDescent="0.25">
      <c r="A29" s="28" t="s">
        <v>53</v>
      </c>
    </row>
    <row r="30" spans="1:13" x14ac:dyDescent="0.25">
      <c r="H30" s="20"/>
    </row>
    <row r="31" spans="1:13" x14ac:dyDescent="0.25">
      <c r="A31" s="29" t="s">
        <v>48</v>
      </c>
    </row>
    <row r="32" spans="1:13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7BB-81A1-46FD-A8A5-18C39B8CB9DA}">
  <dimension ref="A1:N32"/>
  <sheetViews>
    <sheetView workbookViewId="0">
      <pane xSplit="1" topLeftCell="D1" activePane="topRight" state="frozen"/>
      <selection pane="topRight" activeCell="N27" sqref="N27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6" width="12.85546875" style="17" customWidth="1"/>
    <col min="7" max="7" width="11.5703125" style="17" bestFit="1" customWidth="1"/>
    <col min="8" max="8" width="25.28515625" style="17" customWidth="1"/>
    <col min="9" max="9" width="17.42578125" style="17" bestFit="1" customWidth="1"/>
    <col min="10" max="10" width="14.5703125" style="17" bestFit="1" customWidth="1"/>
    <col min="11" max="11" width="13.140625" style="20" customWidth="1"/>
    <col min="12" max="12" width="11.7109375" style="20" bestFit="1" customWidth="1"/>
    <col min="13" max="13" width="20.28515625" style="17" bestFit="1" customWidth="1"/>
    <col min="14" max="14" width="33.42578125" style="17" bestFit="1" customWidth="1"/>
    <col min="15" max="16384" width="9.140625" style="17"/>
  </cols>
  <sheetData>
    <row r="1" spans="1:14" x14ac:dyDescent="0.25">
      <c r="A1" s="17" t="str">
        <f t="array" aca="1" ref="A1" ca="1">"HLPORS Financial Report "&amp; MID(CELL("filename",A1),FIND("]",CELL("filename",A1))+1,255)</f>
        <v>HLPORS Financial Report May 2022</v>
      </c>
      <c r="I1" s="19"/>
      <c r="M1" s="18"/>
    </row>
    <row r="2" spans="1:14" x14ac:dyDescent="0.25">
      <c r="I2" s="19"/>
      <c r="M2" s="18"/>
    </row>
    <row r="3" spans="1:14" ht="18.75" x14ac:dyDescent="0.3">
      <c r="A3" s="22" t="s">
        <v>61</v>
      </c>
      <c r="B3" s="22"/>
      <c r="C3" s="22"/>
      <c r="D3" s="22"/>
      <c r="E3" s="22"/>
      <c r="F3" s="22"/>
      <c r="I3" s="19"/>
      <c r="M3" s="18"/>
    </row>
    <row r="4" spans="1:14" x14ac:dyDescent="0.25">
      <c r="B4" s="13"/>
      <c r="C4" s="13"/>
      <c r="D4" s="13"/>
      <c r="E4" s="13"/>
      <c r="F4" s="13"/>
      <c r="I4" s="19"/>
      <c r="M4" s="18"/>
    </row>
    <row r="5" spans="1:14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I5" s="19"/>
      <c r="M5" s="18"/>
    </row>
    <row r="6" spans="1:14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I6" s="19"/>
      <c r="M6" s="18"/>
    </row>
    <row r="7" spans="1:14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I7" s="19"/>
      <c r="M7" s="18"/>
    </row>
    <row r="8" spans="1:14" x14ac:dyDescent="0.25">
      <c r="I8" s="19"/>
      <c r="M8" s="18"/>
    </row>
    <row r="9" spans="1:14" x14ac:dyDescent="0.25">
      <c r="A9" s="21"/>
      <c r="I9" s="19"/>
      <c r="M9" s="18"/>
    </row>
    <row r="10" spans="1:14" ht="18.75" x14ac:dyDescent="0.3">
      <c r="A10" s="22" t="s">
        <v>34</v>
      </c>
      <c r="B10" s="23"/>
      <c r="C10" s="23"/>
      <c r="D10" s="23"/>
      <c r="E10" s="23"/>
      <c r="F10" s="23"/>
      <c r="I10" s="19"/>
      <c r="J10" s="18"/>
    </row>
    <row r="11" spans="1:14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7" t="s">
        <v>35</v>
      </c>
      <c r="H11" s="18" t="s">
        <v>54</v>
      </c>
      <c r="I11" s="19" t="s">
        <v>36</v>
      </c>
      <c r="J11" s="17" t="s">
        <v>37</v>
      </c>
      <c r="K11" s="20" t="s">
        <v>38</v>
      </c>
      <c r="L11" s="20" t="s">
        <v>39</v>
      </c>
      <c r="M11" s="18" t="s">
        <v>40</v>
      </c>
      <c r="N11" s="17" t="s">
        <v>41</v>
      </c>
    </row>
    <row r="12" spans="1:14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9">
        <f>SUM(B12:F12)</f>
        <v>1150</v>
      </c>
      <c r="H12" s="14">
        <f>'2022 Budget'!B6</f>
        <v>2500</v>
      </c>
      <c r="I12" s="19">
        <f t="shared" ref="I12:I23" si="0">H12-G12</f>
        <v>1350</v>
      </c>
      <c r="J12" s="19">
        <f t="shared" ref="J12:J23" si="1">H12-G12</f>
        <v>1350</v>
      </c>
      <c r="K12" s="20">
        <f t="shared" ref="K12:K23" si="2">J12/H12</f>
        <v>0.54</v>
      </c>
      <c r="M12" s="15"/>
      <c r="N12" s="17" t="s">
        <v>95</v>
      </c>
    </row>
    <row r="13" spans="1:14" x14ac:dyDescent="0.25">
      <c r="A13" s="17" t="s">
        <v>43</v>
      </c>
      <c r="B13" s="18"/>
      <c r="C13" s="18"/>
      <c r="D13" s="18"/>
      <c r="E13" s="18"/>
      <c r="F13" s="18"/>
      <c r="G13" s="19">
        <f t="shared" ref="G13:G22" si="3">SUM(B13:F13)</f>
        <v>0</v>
      </c>
      <c r="H13" s="14">
        <f>'2022 Budget'!B7</f>
        <v>500</v>
      </c>
      <c r="I13" s="19">
        <f t="shared" si="0"/>
        <v>500</v>
      </c>
      <c r="J13" s="19">
        <f t="shared" si="1"/>
        <v>500</v>
      </c>
      <c r="K13" s="20">
        <f t="shared" si="2"/>
        <v>1</v>
      </c>
      <c r="M13" s="15"/>
    </row>
    <row r="14" spans="1:14" x14ac:dyDescent="0.25">
      <c r="A14" s="17" t="s">
        <v>44</v>
      </c>
      <c r="B14" s="18"/>
      <c r="C14" s="18"/>
      <c r="D14" s="18"/>
      <c r="E14" s="18"/>
      <c r="F14" s="18"/>
      <c r="G14" s="19">
        <f t="shared" si="3"/>
        <v>0</v>
      </c>
      <c r="H14" s="14">
        <f>'2022 Budget'!B8</f>
        <v>500</v>
      </c>
      <c r="I14" s="19">
        <f t="shared" si="0"/>
        <v>500</v>
      </c>
      <c r="J14" s="19">
        <f t="shared" si="1"/>
        <v>500</v>
      </c>
      <c r="K14" s="20">
        <f t="shared" si="2"/>
        <v>1</v>
      </c>
      <c r="M14" s="15"/>
    </row>
    <row r="15" spans="1:14" x14ac:dyDescent="0.25">
      <c r="A15" s="17" t="s">
        <v>59</v>
      </c>
      <c r="B15" s="18"/>
      <c r="C15" s="18"/>
      <c r="D15" s="18"/>
      <c r="E15" s="18"/>
      <c r="F15" s="18"/>
      <c r="G15" s="19">
        <f t="shared" si="3"/>
        <v>0</v>
      </c>
      <c r="H15" s="14">
        <f>'2022 Budget'!B9</f>
        <v>500</v>
      </c>
      <c r="I15" s="19">
        <f t="shared" si="0"/>
        <v>500</v>
      </c>
      <c r="J15" s="19">
        <f t="shared" si="1"/>
        <v>500</v>
      </c>
      <c r="K15" s="20">
        <f t="shared" si="2"/>
        <v>1</v>
      </c>
      <c r="M15" s="15"/>
    </row>
    <row r="16" spans="1:14" x14ac:dyDescent="0.25">
      <c r="A16" s="17" t="s">
        <v>45</v>
      </c>
      <c r="B16" s="18"/>
      <c r="C16" s="18"/>
      <c r="D16" s="18"/>
      <c r="E16" s="18"/>
      <c r="F16" s="18"/>
      <c r="G16" s="19">
        <f t="shared" si="3"/>
        <v>0</v>
      </c>
      <c r="H16" s="14">
        <f>'2022 Budget'!B10</f>
        <v>5000</v>
      </c>
      <c r="I16" s="19">
        <f t="shared" si="0"/>
        <v>5000</v>
      </c>
      <c r="J16" s="19">
        <f t="shared" si="1"/>
        <v>5000</v>
      </c>
      <c r="K16" s="20">
        <f t="shared" si="2"/>
        <v>1</v>
      </c>
      <c r="M16" s="15"/>
    </row>
    <row r="17" spans="1:14" x14ac:dyDescent="0.25">
      <c r="A17" s="17" t="s">
        <v>46</v>
      </c>
      <c r="B17" s="18"/>
      <c r="C17" s="18"/>
      <c r="D17" s="18"/>
      <c r="E17" s="18"/>
      <c r="F17" s="18"/>
      <c r="G17" s="19">
        <f t="shared" si="3"/>
        <v>0</v>
      </c>
      <c r="H17" s="14">
        <f>'2022 Budget'!B11</f>
        <v>2000</v>
      </c>
      <c r="I17" s="19">
        <f t="shared" si="0"/>
        <v>2000</v>
      </c>
      <c r="J17" s="19">
        <f t="shared" si="1"/>
        <v>2000</v>
      </c>
      <c r="K17" s="20">
        <f t="shared" si="2"/>
        <v>1</v>
      </c>
      <c r="M17" s="15"/>
    </row>
    <row r="18" spans="1:14" x14ac:dyDescent="0.25">
      <c r="A18" s="17" t="s">
        <v>47</v>
      </c>
      <c r="B18" s="18"/>
      <c r="C18" s="18"/>
      <c r="D18" s="18"/>
      <c r="E18" s="18"/>
      <c r="F18" s="18"/>
      <c r="G18" s="19">
        <f t="shared" si="3"/>
        <v>0</v>
      </c>
      <c r="H18" s="14">
        <f>'2022 Budget'!B12</f>
        <v>1500</v>
      </c>
      <c r="I18" s="19">
        <f t="shared" si="0"/>
        <v>1500</v>
      </c>
      <c r="J18" s="19">
        <f t="shared" si="1"/>
        <v>1500</v>
      </c>
      <c r="K18" s="20">
        <f t="shared" si="2"/>
        <v>1</v>
      </c>
      <c r="M18" s="15"/>
    </row>
    <row r="19" spans="1:14" x14ac:dyDescent="0.25">
      <c r="A19" s="17" t="s">
        <v>55</v>
      </c>
      <c r="B19" s="18"/>
      <c r="C19" s="18"/>
      <c r="D19" s="18"/>
      <c r="E19" s="18"/>
      <c r="F19" s="18"/>
      <c r="G19" s="19">
        <f t="shared" si="3"/>
        <v>0</v>
      </c>
      <c r="H19" s="14">
        <f>'2022 Budget'!B13</f>
        <v>3000</v>
      </c>
      <c r="I19" s="19">
        <f t="shared" si="0"/>
        <v>3000</v>
      </c>
      <c r="J19" s="19">
        <f t="shared" si="1"/>
        <v>3000</v>
      </c>
      <c r="K19" s="20">
        <f t="shared" si="2"/>
        <v>1</v>
      </c>
      <c r="M19" s="15"/>
    </row>
    <row r="20" spans="1:14" x14ac:dyDescent="0.25">
      <c r="A20" s="17" t="s">
        <v>78</v>
      </c>
      <c r="B20" s="18"/>
      <c r="C20" s="18"/>
      <c r="D20" s="18"/>
      <c r="E20" s="18"/>
      <c r="F20" s="18">
        <v>500</v>
      </c>
      <c r="G20" s="19">
        <f t="shared" si="3"/>
        <v>500</v>
      </c>
      <c r="H20" s="14">
        <f>'2022 Budget'!B14</f>
        <v>1000</v>
      </c>
      <c r="I20" s="19">
        <f t="shared" si="0"/>
        <v>500</v>
      </c>
      <c r="J20" s="19">
        <f t="shared" si="1"/>
        <v>500</v>
      </c>
      <c r="K20" s="20">
        <f t="shared" si="2"/>
        <v>0.5</v>
      </c>
      <c r="M20" s="15"/>
      <c r="N20" s="17" t="s">
        <v>96</v>
      </c>
    </row>
    <row r="21" spans="1:14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9">
        <f t="shared" si="3"/>
        <v>50</v>
      </c>
      <c r="H21" s="14">
        <f>'2022 Budget'!B15</f>
        <v>3000</v>
      </c>
      <c r="I21" s="19">
        <f t="shared" si="0"/>
        <v>2950</v>
      </c>
      <c r="J21" s="19">
        <f t="shared" si="1"/>
        <v>2950</v>
      </c>
      <c r="K21" s="20">
        <f t="shared" si="2"/>
        <v>0.98333333333333328</v>
      </c>
      <c r="M21" s="15"/>
      <c r="N21" s="17" t="s">
        <v>98</v>
      </c>
    </row>
    <row r="22" spans="1:14" x14ac:dyDescent="0.25">
      <c r="A22" s="17" t="s">
        <v>18</v>
      </c>
      <c r="B22" s="18"/>
      <c r="C22" s="18"/>
      <c r="D22" s="18"/>
      <c r="E22" s="18"/>
      <c r="F22" s="18"/>
      <c r="G22" s="19">
        <f t="shared" si="3"/>
        <v>0</v>
      </c>
      <c r="H22" s="14">
        <f>'2022 Budget'!B16</f>
        <v>3300.9499999999935</v>
      </c>
      <c r="I22" s="19">
        <f t="shared" si="0"/>
        <v>3300.9499999999935</v>
      </c>
      <c r="J22" s="19">
        <f t="shared" si="1"/>
        <v>3300.9499999999935</v>
      </c>
      <c r="K22" s="20">
        <f t="shared" si="2"/>
        <v>1</v>
      </c>
      <c r="M22" s="18"/>
    </row>
    <row r="23" spans="1:14" x14ac:dyDescent="0.25">
      <c r="A23" s="24" t="s">
        <v>0</v>
      </c>
      <c r="B23" s="33">
        <f t="shared" ref="B23:H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/>
      <c r="G23" s="33">
        <f t="shared" si="4"/>
        <v>1700</v>
      </c>
      <c r="H23" s="33">
        <f t="shared" si="4"/>
        <v>22800.949999999993</v>
      </c>
      <c r="I23" s="33">
        <f t="shared" si="0"/>
        <v>21100.949999999993</v>
      </c>
      <c r="J23" s="33">
        <f t="shared" si="1"/>
        <v>21100.949999999993</v>
      </c>
      <c r="K23" s="25">
        <f t="shared" si="2"/>
        <v>0.92544170308693274</v>
      </c>
      <c r="L23" s="26"/>
      <c r="M23" s="16"/>
      <c r="N23" s="27"/>
    </row>
    <row r="26" spans="1:14" x14ac:dyDescent="0.25">
      <c r="A26" s="28" t="s">
        <v>50</v>
      </c>
    </row>
    <row r="27" spans="1:14" x14ac:dyDescent="0.25">
      <c r="A27" s="28" t="s">
        <v>51</v>
      </c>
    </row>
    <row r="28" spans="1:14" x14ac:dyDescent="0.25">
      <c r="A28" s="28" t="s">
        <v>52</v>
      </c>
    </row>
    <row r="29" spans="1:14" x14ac:dyDescent="0.25">
      <c r="A29" s="28" t="s">
        <v>53</v>
      </c>
    </row>
    <row r="30" spans="1:14" x14ac:dyDescent="0.25">
      <c r="I30" s="20"/>
    </row>
    <row r="31" spans="1:14" x14ac:dyDescent="0.25">
      <c r="A31" s="29" t="s">
        <v>48</v>
      </c>
    </row>
    <row r="32" spans="1:14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DAD6-A49F-4ED5-8BD7-68971A33BB4C}">
  <dimension ref="A1:O32"/>
  <sheetViews>
    <sheetView topLeftCell="A7" workbookViewId="0">
      <pane xSplit="1" topLeftCell="E1" activePane="topRight" state="frozen"/>
      <selection pane="topRight" activeCell="K35" sqref="K35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7" width="12.85546875" style="17" customWidth="1"/>
    <col min="8" max="8" width="11.5703125" style="17" bestFit="1" customWidth="1"/>
    <col min="9" max="9" width="25.28515625" style="17" customWidth="1"/>
    <col min="10" max="10" width="17.42578125" style="17" bestFit="1" customWidth="1"/>
    <col min="11" max="11" width="14.5703125" style="17" bestFit="1" customWidth="1"/>
    <col min="12" max="12" width="13.140625" style="20" customWidth="1"/>
    <col min="13" max="13" width="11.7109375" style="20" bestFit="1" customWidth="1"/>
    <col min="14" max="14" width="20.28515625" style="17" bestFit="1" customWidth="1"/>
    <col min="15" max="15" width="33.42578125" style="17" bestFit="1" customWidth="1"/>
    <col min="16" max="16384" width="9.140625" style="17"/>
  </cols>
  <sheetData>
    <row r="1" spans="1:15" x14ac:dyDescent="0.25">
      <c r="A1" s="17" t="str">
        <f t="array" aca="1" ref="A1" ca="1">"HLPORS Financial Report "&amp; MID(CELL("filename",A1),FIND("]",CELL("filename",A1))+1,255)</f>
        <v>HLPORS Financial Report Jun 2022</v>
      </c>
      <c r="J1" s="19"/>
      <c r="N1" s="18"/>
    </row>
    <row r="2" spans="1:15" x14ac:dyDescent="0.25">
      <c r="J2" s="19"/>
      <c r="N2" s="18"/>
    </row>
    <row r="3" spans="1:15" ht="18.75" x14ac:dyDescent="0.3">
      <c r="A3" s="22" t="s">
        <v>61</v>
      </c>
      <c r="B3" s="22"/>
      <c r="C3" s="22"/>
      <c r="D3" s="22"/>
      <c r="E3" s="22"/>
      <c r="F3" s="22"/>
      <c r="G3" s="22"/>
      <c r="J3" s="19"/>
      <c r="N3" s="18"/>
    </row>
    <row r="4" spans="1:15" x14ac:dyDescent="0.25">
      <c r="B4" s="13"/>
      <c r="C4" s="13"/>
      <c r="D4" s="13"/>
      <c r="E4" s="13"/>
      <c r="F4" s="13"/>
      <c r="G4" s="13"/>
      <c r="J4" s="19"/>
      <c r="N4" s="18"/>
    </row>
    <row r="5" spans="1:15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J5" s="19"/>
      <c r="N5" s="18"/>
    </row>
    <row r="6" spans="1:15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J6" s="19"/>
      <c r="N6" s="18"/>
    </row>
    <row r="7" spans="1:15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J7" s="19"/>
      <c r="N7" s="18"/>
    </row>
    <row r="8" spans="1:15" x14ac:dyDescent="0.25">
      <c r="J8" s="19"/>
      <c r="N8" s="18"/>
    </row>
    <row r="9" spans="1:15" x14ac:dyDescent="0.25">
      <c r="A9" s="21"/>
      <c r="J9" s="19"/>
      <c r="N9" s="18"/>
    </row>
    <row r="10" spans="1:15" ht="18.75" x14ac:dyDescent="0.3">
      <c r="A10" s="22" t="s">
        <v>34</v>
      </c>
      <c r="B10" s="23"/>
      <c r="C10" s="23"/>
      <c r="D10" s="23"/>
      <c r="E10" s="23"/>
      <c r="F10" s="23"/>
      <c r="G10" s="23"/>
      <c r="J10" s="19"/>
      <c r="K10" s="18"/>
    </row>
    <row r="11" spans="1:15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7" t="s">
        <v>35</v>
      </c>
      <c r="I11" s="18" t="s">
        <v>54</v>
      </c>
      <c r="J11" s="19" t="s">
        <v>36</v>
      </c>
      <c r="K11" s="17" t="s">
        <v>37</v>
      </c>
      <c r="L11" s="20" t="s">
        <v>38</v>
      </c>
      <c r="M11" s="20" t="s">
        <v>39</v>
      </c>
      <c r="N11" s="18" t="s">
        <v>40</v>
      </c>
      <c r="O11" s="17" t="s">
        <v>41</v>
      </c>
    </row>
    <row r="12" spans="1:15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9">
        <f>SUM(B12:G12)</f>
        <v>1350</v>
      </c>
      <c r="I12" s="14">
        <f>'2022 Budget'!B6</f>
        <v>2500</v>
      </c>
      <c r="J12" s="19">
        <f t="shared" ref="J12:J23" si="0">I12-H12</f>
        <v>1150</v>
      </c>
      <c r="K12" s="19">
        <f t="shared" ref="K12:K23" si="1">I12-H12</f>
        <v>1150</v>
      </c>
      <c r="L12" s="20">
        <f t="shared" ref="L12:L23" si="2">K12/I12</f>
        <v>0.46</v>
      </c>
      <c r="N12" s="15"/>
      <c r="O12" s="17" t="s">
        <v>100</v>
      </c>
    </row>
    <row r="13" spans="1:15" x14ac:dyDescent="0.25">
      <c r="A13" s="17" t="s">
        <v>43</v>
      </c>
      <c r="B13" s="18"/>
      <c r="C13" s="18"/>
      <c r="D13" s="18"/>
      <c r="E13" s="18"/>
      <c r="F13" s="18"/>
      <c r="G13" s="18"/>
      <c r="H13" s="19">
        <f t="shared" ref="H13:H22" si="3">SUM(B13:G13)</f>
        <v>0</v>
      </c>
      <c r="I13" s="14">
        <f>'2022 Budget'!B7</f>
        <v>500</v>
      </c>
      <c r="J13" s="19">
        <f t="shared" si="0"/>
        <v>500</v>
      </c>
      <c r="K13" s="19">
        <f t="shared" si="1"/>
        <v>500</v>
      </c>
      <c r="L13" s="20">
        <f t="shared" si="2"/>
        <v>1</v>
      </c>
      <c r="N13" s="15"/>
    </row>
    <row r="14" spans="1:15" x14ac:dyDescent="0.25">
      <c r="A14" s="17" t="s">
        <v>44</v>
      </c>
      <c r="B14" s="18"/>
      <c r="C14" s="18"/>
      <c r="D14" s="18"/>
      <c r="E14" s="18"/>
      <c r="F14" s="18"/>
      <c r="G14" s="18"/>
      <c r="H14" s="19">
        <f t="shared" si="3"/>
        <v>0</v>
      </c>
      <c r="I14" s="14">
        <f>'2022 Budget'!B8</f>
        <v>500</v>
      </c>
      <c r="J14" s="19">
        <f t="shared" si="0"/>
        <v>500</v>
      </c>
      <c r="K14" s="19">
        <f t="shared" si="1"/>
        <v>500</v>
      </c>
      <c r="L14" s="20">
        <f t="shared" si="2"/>
        <v>1</v>
      </c>
      <c r="N14" s="15"/>
    </row>
    <row r="15" spans="1:15" x14ac:dyDescent="0.25">
      <c r="A15" s="17" t="s">
        <v>59</v>
      </c>
      <c r="B15" s="18"/>
      <c r="C15" s="18"/>
      <c r="D15" s="18"/>
      <c r="E15" s="18"/>
      <c r="F15" s="18"/>
      <c r="G15" s="18"/>
      <c r="H15" s="19">
        <f t="shared" si="3"/>
        <v>0</v>
      </c>
      <c r="I15" s="14">
        <f>'2022 Budget'!B9</f>
        <v>500</v>
      </c>
      <c r="J15" s="19">
        <f t="shared" si="0"/>
        <v>500</v>
      </c>
      <c r="K15" s="19">
        <f t="shared" si="1"/>
        <v>500</v>
      </c>
      <c r="L15" s="20">
        <f t="shared" si="2"/>
        <v>1</v>
      </c>
      <c r="N15" s="15"/>
    </row>
    <row r="16" spans="1:15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9">
        <f t="shared" si="3"/>
        <v>800</v>
      </c>
      <c r="I16" s="14">
        <f>'2022 Budget'!B10</f>
        <v>5000</v>
      </c>
      <c r="J16" s="19">
        <f t="shared" si="0"/>
        <v>4200</v>
      </c>
      <c r="K16" s="19">
        <f t="shared" si="1"/>
        <v>4200</v>
      </c>
      <c r="L16" s="20">
        <f t="shared" si="2"/>
        <v>0.84</v>
      </c>
      <c r="N16" s="15"/>
      <c r="O16" s="17" t="s">
        <v>105</v>
      </c>
    </row>
    <row r="17" spans="1:15" x14ac:dyDescent="0.25">
      <c r="A17" s="17" t="s">
        <v>46</v>
      </c>
      <c r="B17" s="18"/>
      <c r="C17" s="18"/>
      <c r="D17" s="18"/>
      <c r="E17" s="18"/>
      <c r="F17" s="18"/>
      <c r="G17" s="18"/>
      <c r="H17" s="19">
        <f t="shared" si="3"/>
        <v>0</v>
      </c>
      <c r="I17" s="14">
        <f>'2022 Budget'!B11</f>
        <v>2000</v>
      </c>
      <c r="J17" s="19">
        <f t="shared" si="0"/>
        <v>2000</v>
      </c>
      <c r="K17" s="19">
        <f t="shared" si="1"/>
        <v>2000</v>
      </c>
      <c r="L17" s="20">
        <f t="shared" si="2"/>
        <v>1</v>
      </c>
      <c r="N17" s="15"/>
    </row>
    <row r="18" spans="1:15" x14ac:dyDescent="0.25">
      <c r="A18" s="17" t="s">
        <v>47</v>
      </c>
      <c r="B18" s="18"/>
      <c r="C18" s="18"/>
      <c r="D18" s="18"/>
      <c r="E18" s="18"/>
      <c r="F18" s="18"/>
      <c r="G18" s="18"/>
      <c r="H18" s="19">
        <f t="shared" si="3"/>
        <v>0</v>
      </c>
      <c r="I18" s="14">
        <f>'2022 Budget'!B12</f>
        <v>1500</v>
      </c>
      <c r="J18" s="19">
        <f t="shared" si="0"/>
        <v>1500</v>
      </c>
      <c r="K18" s="19">
        <f t="shared" si="1"/>
        <v>1500</v>
      </c>
      <c r="L18" s="20">
        <f t="shared" si="2"/>
        <v>1</v>
      </c>
      <c r="N18" s="15"/>
    </row>
    <row r="19" spans="1:15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9">
        <f t="shared" si="3"/>
        <v>500</v>
      </c>
      <c r="I19" s="14">
        <f>'2022 Budget'!B13</f>
        <v>3000</v>
      </c>
      <c r="J19" s="19">
        <f t="shared" si="0"/>
        <v>2500</v>
      </c>
      <c r="K19" s="19">
        <f t="shared" si="1"/>
        <v>2500</v>
      </c>
      <c r="L19" s="20">
        <f t="shared" si="2"/>
        <v>0.83333333333333337</v>
      </c>
      <c r="N19" s="15"/>
      <c r="O19" s="17" t="s">
        <v>102</v>
      </c>
    </row>
    <row r="20" spans="1:15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9">
        <f t="shared" si="3"/>
        <v>900</v>
      </c>
      <c r="I20" s="14">
        <f>'2022 Budget'!B14</f>
        <v>1000</v>
      </c>
      <c r="J20" s="19">
        <f t="shared" si="0"/>
        <v>100</v>
      </c>
      <c r="K20" s="19">
        <f t="shared" si="1"/>
        <v>100</v>
      </c>
      <c r="L20" s="20">
        <f t="shared" si="2"/>
        <v>0.1</v>
      </c>
      <c r="N20" s="15"/>
      <c r="O20" s="17" t="s">
        <v>101</v>
      </c>
    </row>
    <row r="21" spans="1:15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9">
        <f t="shared" si="3"/>
        <v>50</v>
      </c>
      <c r="I21" s="14">
        <f>'2022 Budget'!B15</f>
        <v>3000</v>
      </c>
      <c r="J21" s="19">
        <f t="shared" si="0"/>
        <v>2950</v>
      </c>
      <c r="K21" s="19">
        <f t="shared" si="1"/>
        <v>2950</v>
      </c>
      <c r="L21" s="20">
        <f t="shared" si="2"/>
        <v>0.98333333333333328</v>
      </c>
      <c r="N21" s="15"/>
    </row>
    <row r="22" spans="1:15" x14ac:dyDescent="0.25">
      <c r="A22" s="17" t="s">
        <v>18</v>
      </c>
      <c r="B22" s="18"/>
      <c r="C22" s="18"/>
      <c r="D22" s="18"/>
      <c r="E22" s="18"/>
      <c r="F22" s="18"/>
      <c r="G22" s="18"/>
      <c r="H22" s="19">
        <f t="shared" si="3"/>
        <v>0</v>
      </c>
      <c r="I22" s="14">
        <f>'2022 Budget'!B16</f>
        <v>3300.9499999999935</v>
      </c>
      <c r="J22" s="19">
        <f t="shared" si="0"/>
        <v>3300.9499999999935</v>
      </c>
      <c r="K22" s="19">
        <f t="shared" si="1"/>
        <v>3300.9499999999935</v>
      </c>
      <c r="L22" s="20">
        <f t="shared" si="2"/>
        <v>1</v>
      </c>
      <c r="N22" s="18"/>
    </row>
    <row r="23" spans="1:15" x14ac:dyDescent="0.25">
      <c r="A23" s="24" t="s">
        <v>0</v>
      </c>
      <c r="B23" s="33">
        <f t="shared" ref="B23:I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3600</v>
      </c>
      <c r="I23" s="33">
        <f t="shared" si="4"/>
        <v>22800.949999999993</v>
      </c>
      <c r="J23" s="33">
        <f t="shared" si="0"/>
        <v>19200.949999999993</v>
      </c>
      <c r="K23" s="33">
        <f t="shared" si="1"/>
        <v>19200.949999999993</v>
      </c>
      <c r="L23" s="25">
        <f t="shared" si="2"/>
        <v>0.84211184183115173</v>
      </c>
      <c r="M23" s="26"/>
      <c r="N23" s="16"/>
      <c r="O23" s="27"/>
    </row>
    <row r="26" spans="1:15" x14ac:dyDescent="0.25">
      <c r="A26" s="28" t="s">
        <v>50</v>
      </c>
    </row>
    <row r="27" spans="1:15" x14ac:dyDescent="0.25">
      <c r="A27" s="28" t="s">
        <v>51</v>
      </c>
    </row>
    <row r="28" spans="1:15" x14ac:dyDescent="0.25">
      <c r="A28" s="28" t="s">
        <v>52</v>
      </c>
    </row>
    <row r="29" spans="1:15" x14ac:dyDescent="0.25">
      <c r="A29" s="28" t="s">
        <v>53</v>
      </c>
    </row>
    <row r="30" spans="1:15" x14ac:dyDescent="0.25">
      <c r="J30" s="20"/>
    </row>
    <row r="31" spans="1:15" x14ac:dyDescent="0.25">
      <c r="A31" s="29" t="s">
        <v>48</v>
      </c>
    </row>
    <row r="32" spans="1:15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7037-DA0F-4A9F-87B6-3DEA56B18829}">
  <dimension ref="A1:P32"/>
  <sheetViews>
    <sheetView topLeftCell="A10" workbookViewId="0">
      <pane xSplit="1" topLeftCell="E1" activePane="topRight" state="frozen"/>
      <selection pane="topRight" activeCell="P29" sqref="P29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8" width="12.85546875" style="17" customWidth="1"/>
    <col min="9" max="9" width="11.5703125" style="17" bestFit="1" customWidth="1"/>
    <col min="10" max="10" width="25.28515625" style="17" customWidth="1"/>
    <col min="11" max="11" width="17.42578125" style="17" bestFit="1" customWidth="1"/>
    <col min="12" max="12" width="14.5703125" style="17" bestFit="1" customWidth="1"/>
    <col min="13" max="13" width="13.140625" style="20" customWidth="1"/>
    <col min="14" max="14" width="11.7109375" style="20" bestFit="1" customWidth="1"/>
    <col min="15" max="15" width="20.28515625" style="17" bestFit="1" customWidth="1"/>
    <col min="16" max="16" width="33.42578125" style="17" bestFit="1" customWidth="1"/>
    <col min="17" max="16384" width="9.140625" style="17"/>
  </cols>
  <sheetData>
    <row r="1" spans="1:16" x14ac:dyDescent="0.25">
      <c r="A1" s="17" t="str">
        <f t="array" aca="1" ref="A1" ca="1">"HLPORS Financial Report "&amp; MID(CELL("filename",A1),FIND("]",CELL("filename",A1))+1,255)</f>
        <v>HLPORS Financial Report Jul 2022</v>
      </c>
      <c r="K1" s="19"/>
      <c r="O1" s="18"/>
    </row>
    <row r="2" spans="1:16" x14ac:dyDescent="0.25">
      <c r="K2" s="19"/>
      <c r="O2" s="18"/>
    </row>
    <row r="3" spans="1:16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K3" s="19"/>
      <c r="O3" s="18"/>
    </row>
    <row r="4" spans="1:16" x14ac:dyDescent="0.25">
      <c r="B4" s="13"/>
      <c r="C4" s="13"/>
      <c r="D4" s="13"/>
      <c r="E4" s="13"/>
      <c r="F4" s="13"/>
      <c r="G4" s="13"/>
      <c r="H4" s="13"/>
      <c r="K4" s="19"/>
      <c r="O4" s="18"/>
    </row>
    <row r="5" spans="1:16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H5" s="30"/>
      <c r="K5" s="19"/>
      <c r="O5" s="18"/>
    </row>
    <row r="6" spans="1:16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H6" s="30"/>
      <c r="K6" s="19"/>
      <c r="O6" s="18"/>
    </row>
    <row r="7" spans="1:16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K7" s="19"/>
      <c r="O7" s="18"/>
    </row>
    <row r="8" spans="1:16" x14ac:dyDescent="0.25">
      <c r="K8" s="19"/>
      <c r="O8" s="18"/>
    </row>
    <row r="9" spans="1:16" x14ac:dyDescent="0.25">
      <c r="A9" s="21"/>
      <c r="K9" s="19"/>
      <c r="O9" s="18"/>
    </row>
    <row r="10" spans="1:16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K10" s="19"/>
      <c r="L10" s="18"/>
    </row>
    <row r="11" spans="1:16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7" t="s">
        <v>35</v>
      </c>
      <c r="J11" s="18" t="s">
        <v>54</v>
      </c>
      <c r="K11" s="19" t="s">
        <v>36</v>
      </c>
      <c r="L11" s="17" t="s">
        <v>37</v>
      </c>
      <c r="M11" s="20" t="s">
        <v>38</v>
      </c>
      <c r="N11" s="20" t="s">
        <v>39</v>
      </c>
      <c r="O11" s="18" t="s">
        <v>40</v>
      </c>
      <c r="P11" s="17" t="s">
        <v>41</v>
      </c>
    </row>
    <row r="12" spans="1:16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9">
        <f>SUM(B12:G12)</f>
        <v>1350</v>
      </c>
      <c r="J12" s="14">
        <f>'2022 Budget'!B6</f>
        <v>2500</v>
      </c>
      <c r="K12" s="19">
        <f t="shared" ref="K12:K23" si="0">J12-I12</f>
        <v>1150</v>
      </c>
      <c r="L12" s="19">
        <f t="shared" ref="L12:L23" si="1">J12-I12</f>
        <v>1150</v>
      </c>
      <c r="M12" s="20">
        <f t="shared" ref="M12:M23" si="2">L12/J12</f>
        <v>0.46</v>
      </c>
      <c r="O12" s="15"/>
    </row>
    <row r="13" spans="1:16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9">
        <f t="shared" ref="I13:I22" si="3">SUM(B13:G13)</f>
        <v>0</v>
      </c>
      <c r="J13" s="14">
        <f>'2022 Budget'!B7</f>
        <v>500</v>
      </c>
      <c r="K13" s="19">
        <f t="shared" si="0"/>
        <v>500</v>
      </c>
      <c r="L13" s="19">
        <f t="shared" si="1"/>
        <v>500</v>
      </c>
      <c r="M13" s="20">
        <f t="shared" si="2"/>
        <v>1</v>
      </c>
      <c r="O13" s="15"/>
    </row>
    <row r="14" spans="1:16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9">
        <f t="shared" si="3"/>
        <v>0</v>
      </c>
      <c r="J14" s="14">
        <f>'2022 Budget'!B8</f>
        <v>500</v>
      </c>
      <c r="K14" s="19">
        <f t="shared" si="0"/>
        <v>500</v>
      </c>
      <c r="L14" s="19">
        <f t="shared" si="1"/>
        <v>500</v>
      </c>
      <c r="M14" s="20">
        <f t="shared" si="2"/>
        <v>1</v>
      </c>
      <c r="O14" s="15"/>
    </row>
    <row r="15" spans="1:16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9">
        <f t="shared" si="3"/>
        <v>0</v>
      </c>
      <c r="J15" s="14">
        <f>'2022 Budget'!B9</f>
        <v>500</v>
      </c>
      <c r="K15" s="19">
        <f t="shared" si="0"/>
        <v>500</v>
      </c>
      <c r="L15" s="19">
        <f t="shared" si="1"/>
        <v>500</v>
      </c>
      <c r="M15" s="20">
        <f t="shared" si="2"/>
        <v>1</v>
      </c>
      <c r="O15" s="15"/>
    </row>
    <row r="16" spans="1:16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9">
        <f t="shared" si="3"/>
        <v>800</v>
      </c>
      <c r="J16" s="14">
        <f>'2022 Budget'!B10</f>
        <v>5000</v>
      </c>
      <c r="K16" s="19">
        <f t="shared" si="0"/>
        <v>4200</v>
      </c>
      <c r="L16" s="19">
        <f t="shared" si="1"/>
        <v>4200</v>
      </c>
      <c r="M16" s="20">
        <f t="shared" si="2"/>
        <v>0.84</v>
      </c>
      <c r="O16" s="15"/>
    </row>
    <row r="17" spans="1:16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9">
        <f t="shared" si="3"/>
        <v>0</v>
      </c>
      <c r="J17" s="14">
        <f>'2022 Budget'!B11</f>
        <v>2000</v>
      </c>
      <c r="K17" s="19">
        <f t="shared" si="0"/>
        <v>2000</v>
      </c>
      <c r="L17" s="19">
        <f t="shared" si="1"/>
        <v>2000</v>
      </c>
      <c r="M17" s="20">
        <f t="shared" si="2"/>
        <v>1</v>
      </c>
      <c r="O17" s="15"/>
    </row>
    <row r="18" spans="1:16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9">
        <f t="shared" si="3"/>
        <v>0</v>
      </c>
      <c r="J18" s="14">
        <f>'2022 Budget'!B12</f>
        <v>1500</v>
      </c>
      <c r="K18" s="19">
        <f t="shared" si="0"/>
        <v>1500</v>
      </c>
      <c r="L18" s="19">
        <f t="shared" si="1"/>
        <v>1500</v>
      </c>
      <c r="M18" s="20">
        <f t="shared" si="2"/>
        <v>1</v>
      </c>
      <c r="O18" s="15"/>
    </row>
    <row r="19" spans="1:16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9">
        <f t="shared" si="3"/>
        <v>500</v>
      </c>
      <c r="J19" s="14">
        <f>'2022 Budget'!B13</f>
        <v>3000</v>
      </c>
      <c r="K19" s="19">
        <f t="shared" si="0"/>
        <v>2500</v>
      </c>
      <c r="L19" s="19">
        <f t="shared" si="1"/>
        <v>2500</v>
      </c>
      <c r="M19" s="20">
        <f t="shared" si="2"/>
        <v>0.83333333333333337</v>
      </c>
      <c r="O19" s="15"/>
    </row>
    <row r="20" spans="1:16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9">
        <f t="shared" si="3"/>
        <v>900</v>
      </c>
      <c r="J20" s="14">
        <f>'2022 Budget'!B14</f>
        <v>1000</v>
      </c>
      <c r="K20" s="19">
        <f t="shared" si="0"/>
        <v>100</v>
      </c>
      <c r="L20" s="19">
        <f t="shared" si="1"/>
        <v>100</v>
      </c>
      <c r="M20" s="20">
        <f t="shared" si="2"/>
        <v>0.1</v>
      </c>
      <c r="O20" s="15"/>
    </row>
    <row r="21" spans="1:16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9">
        <f t="shared" si="3"/>
        <v>50</v>
      </c>
      <c r="J21" s="14">
        <f>'2022 Budget'!B15</f>
        <v>3000</v>
      </c>
      <c r="K21" s="19">
        <f t="shared" si="0"/>
        <v>2950</v>
      </c>
      <c r="L21" s="19">
        <f t="shared" si="1"/>
        <v>2950</v>
      </c>
      <c r="M21" s="20">
        <f t="shared" si="2"/>
        <v>0.98333333333333328</v>
      </c>
      <c r="O21" s="15"/>
    </row>
    <row r="22" spans="1:16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9">
        <f t="shared" si="3"/>
        <v>0</v>
      </c>
      <c r="J22" s="14">
        <f>'2022 Budget'!B16</f>
        <v>3300.9499999999935</v>
      </c>
      <c r="K22" s="19">
        <f t="shared" si="0"/>
        <v>3300.9499999999935</v>
      </c>
      <c r="L22" s="19">
        <f t="shared" si="1"/>
        <v>3300.9499999999935</v>
      </c>
      <c r="M22" s="20">
        <f t="shared" si="2"/>
        <v>1</v>
      </c>
      <c r="O22" s="18"/>
    </row>
    <row r="23" spans="1:16" x14ac:dyDescent="0.25">
      <c r="A23" s="24" t="s">
        <v>0</v>
      </c>
      <c r="B23" s="33">
        <f t="shared" ref="B23:J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3600</v>
      </c>
      <c r="J23" s="33">
        <f t="shared" si="4"/>
        <v>22800.949999999993</v>
      </c>
      <c r="K23" s="33">
        <f t="shared" si="0"/>
        <v>19200.949999999993</v>
      </c>
      <c r="L23" s="33">
        <f t="shared" si="1"/>
        <v>19200.949999999993</v>
      </c>
      <c r="M23" s="25">
        <f t="shared" si="2"/>
        <v>0.84211184183115173</v>
      </c>
      <c r="N23" s="26"/>
      <c r="O23" s="16"/>
      <c r="P23" s="27"/>
    </row>
    <row r="26" spans="1:16" x14ac:dyDescent="0.25">
      <c r="A26" s="28" t="s">
        <v>50</v>
      </c>
    </row>
    <row r="27" spans="1:16" x14ac:dyDescent="0.25">
      <c r="A27" s="28" t="s">
        <v>51</v>
      </c>
    </row>
    <row r="28" spans="1:16" x14ac:dyDescent="0.25">
      <c r="A28" s="28" t="s">
        <v>52</v>
      </c>
    </row>
    <row r="29" spans="1:16" x14ac:dyDescent="0.25">
      <c r="A29" s="28" t="s">
        <v>53</v>
      </c>
    </row>
    <row r="30" spans="1:16" x14ac:dyDescent="0.25">
      <c r="K30" s="20"/>
    </row>
    <row r="31" spans="1:16" x14ac:dyDescent="0.25">
      <c r="A31" s="29" t="s">
        <v>48</v>
      </c>
    </row>
    <row r="32" spans="1:16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9358-2CDD-46B1-B54D-F9EB500036A1}">
  <dimension ref="A1:Q32"/>
  <sheetViews>
    <sheetView topLeftCell="A2" workbookViewId="0">
      <pane xSplit="1" topLeftCell="B1" activePane="topRight" state="frozen"/>
      <selection pane="topRight" activeCell="J27" sqref="A1:XFD104857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9" width="12.85546875" style="17" customWidth="1"/>
    <col min="10" max="10" width="11.5703125" style="17" bestFit="1" customWidth="1"/>
    <col min="11" max="11" width="25.28515625" style="17" customWidth="1"/>
    <col min="12" max="12" width="17.42578125" style="17" bestFit="1" customWidth="1"/>
    <col min="13" max="13" width="14.5703125" style="17" bestFit="1" customWidth="1"/>
    <col min="14" max="14" width="13.140625" style="20" customWidth="1"/>
    <col min="15" max="15" width="11.7109375" style="20" bestFit="1" customWidth="1"/>
    <col min="16" max="16" width="20.28515625" style="17" bestFit="1" customWidth="1"/>
    <col min="17" max="17" width="33.42578125" style="17" bestFit="1" customWidth="1"/>
    <col min="18" max="16384" width="9.140625" style="17"/>
  </cols>
  <sheetData>
    <row r="1" spans="1:17" x14ac:dyDescent="0.25">
      <c r="A1" s="17" t="str">
        <f t="array" aca="1" ref="A1" ca="1">"HLPORS Financial Report "&amp; MID(CELL("filename",A1),FIND("]",CELL("filename",A1))+1,255)</f>
        <v>HLPORS Financial Report Aug 2022</v>
      </c>
      <c r="L1" s="19"/>
      <c r="P1" s="18"/>
    </row>
    <row r="2" spans="1:17" x14ac:dyDescent="0.25">
      <c r="L2" s="19"/>
      <c r="P2" s="18"/>
    </row>
    <row r="3" spans="1:17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L3" s="19"/>
      <c r="P3" s="18"/>
    </row>
    <row r="4" spans="1:17" x14ac:dyDescent="0.25">
      <c r="B4" s="13"/>
      <c r="C4" s="13"/>
      <c r="D4" s="13"/>
      <c r="E4" s="13"/>
      <c r="F4" s="13"/>
      <c r="G4" s="13"/>
      <c r="H4" s="13"/>
      <c r="I4" s="13"/>
      <c r="L4" s="19"/>
      <c r="P4" s="18"/>
    </row>
    <row r="5" spans="1:17" x14ac:dyDescent="0.25">
      <c r="A5" s="17" t="s">
        <v>87</v>
      </c>
      <c r="B5" s="30">
        <f>'2022 Budget'!C40</f>
        <v>5856.9999999999964</v>
      </c>
      <c r="C5" s="30"/>
      <c r="D5" s="30"/>
      <c r="E5" s="30"/>
      <c r="F5" s="30"/>
      <c r="G5" s="30"/>
      <c r="H5" s="30"/>
      <c r="I5" s="30"/>
      <c r="L5" s="19"/>
      <c r="P5" s="18"/>
    </row>
    <row r="6" spans="1:17" x14ac:dyDescent="0.25">
      <c r="A6" s="17" t="s">
        <v>88</v>
      </c>
      <c r="B6" s="30">
        <f>'2022 Budget'!C37</f>
        <v>16943.949999999997</v>
      </c>
      <c r="C6" s="30"/>
      <c r="D6" s="30"/>
      <c r="E6" s="30"/>
      <c r="F6" s="30"/>
      <c r="G6" s="30"/>
      <c r="H6" s="30"/>
      <c r="I6" s="30"/>
      <c r="L6" s="19"/>
      <c r="P6" s="18"/>
    </row>
    <row r="7" spans="1:17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L7" s="19"/>
      <c r="P7" s="18"/>
    </row>
    <row r="8" spans="1:17" x14ac:dyDescent="0.25">
      <c r="L8" s="19"/>
      <c r="P8" s="18"/>
    </row>
    <row r="9" spans="1:17" x14ac:dyDescent="0.25">
      <c r="A9" s="21"/>
      <c r="L9" s="19"/>
      <c r="P9" s="18"/>
    </row>
    <row r="10" spans="1:17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L10" s="19"/>
      <c r="M10" s="18"/>
    </row>
    <row r="11" spans="1:17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7" t="s">
        <v>35</v>
      </c>
      <c r="K11" s="18" t="s">
        <v>54</v>
      </c>
      <c r="L11" s="19" t="s">
        <v>36</v>
      </c>
      <c r="M11" s="17" t="s">
        <v>37</v>
      </c>
      <c r="N11" s="20" t="s">
        <v>38</v>
      </c>
      <c r="O11" s="20" t="s">
        <v>39</v>
      </c>
      <c r="P11" s="18" t="s">
        <v>40</v>
      </c>
      <c r="Q11" s="17" t="s">
        <v>41</v>
      </c>
    </row>
    <row r="12" spans="1:17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9">
        <f>SUM(B12:I12)</f>
        <v>1350</v>
      </c>
      <c r="K12" s="14">
        <f>'2022 Budget'!B6</f>
        <v>2500</v>
      </c>
      <c r="L12" s="19">
        <f t="shared" ref="L12:L23" si="0">K12-J12</f>
        <v>1150</v>
      </c>
      <c r="M12" s="19">
        <f t="shared" ref="M12:M23" si="1">K12-J12</f>
        <v>1150</v>
      </c>
      <c r="N12" s="20">
        <f t="shared" ref="N12:N23" si="2">M12/K12</f>
        <v>0.46</v>
      </c>
      <c r="P12" s="15"/>
    </row>
    <row r="13" spans="1:17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9">
        <f t="shared" ref="J13:J22" si="3">SUM(B13:I13)</f>
        <v>0</v>
      </c>
      <c r="K13" s="14">
        <f>'2022 Budget'!B7</f>
        <v>500</v>
      </c>
      <c r="L13" s="19">
        <f t="shared" si="0"/>
        <v>500</v>
      </c>
      <c r="M13" s="19">
        <f t="shared" si="1"/>
        <v>500</v>
      </c>
      <c r="N13" s="20">
        <f t="shared" si="2"/>
        <v>1</v>
      </c>
      <c r="P13" s="15"/>
    </row>
    <row r="14" spans="1:17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9">
        <f t="shared" si="3"/>
        <v>0</v>
      </c>
      <c r="K14" s="14">
        <f>'2022 Budget'!B8</f>
        <v>500</v>
      </c>
      <c r="L14" s="19">
        <f t="shared" si="0"/>
        <v>500</v>
      </c>
      <c r="M14" s="19">
        <f t="shared" si="1"/>
        <v>500</v>
      </c>
      <c r="N14" s="20">
        <f t="shared" si="2"/>
        <v>1</v>
      </c>
      <c r="P14" s="15"/>
    </row>
    <row r="15" spans="1:17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9">
        <f t="shared" si="3"/>
        <v>0</v>
      </c>
      <c r="K15" s="14">
        <f>'2022 Budget'!B9</f>
        <v>500</v>
      </c>
      <c r="L15" s="19">
        <f t="shared" si="0"/>
        <v>500</v>
      </c>
      <c r="M15" s="19">
        <f t="shared" si="1"/>
        <v>500</v>
      </c>
      <c r="N15" s="20">
        <f t="shared" si="2"/>
        <v>1</v>
      </c>
      <c r="P15" s="15"/>
    </row>
    <row r="16" spans="1:17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9">
        <f t="shared" si="3"/>
        <v>800</v>
      </c>
      <c r="K16" s="14">
        <f>'2022 Budget'!B10</f>
        <v>5000</v>
      </c>
      <c r="L16" s="19">
        <f t="shared" si="0"/>
        <v>4200</v>
      </c>
      <c r="M16" s="19">
        <f t="shared" si="1"/>
        <v>4200</v>
      </c>
      <c r="N16" s="20">
        <f t="shared" si="2"/>
        <v>0.84</v>
      </c>
      <c r="P16" s="15"/>
    </row>
    <row r="17" spans="1:17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9">
        <f t="shared" si="3"/>
        <v>0</v>
      </c>
      <c r="K17" s="14">
        <f>'2022 Budget'!B11</f>
        <v>2000</v>
      </c>
      <c r="L17" s="19">
        <f t="shared" si="0"/>
        <v>2000</v>
      </c>
      <c r="M17" s="19">
        <f t="shared" si="1"/>
        <v>2000</v>
      </c>
      <c r="N17" s="20">
        <f t="shared" si="2"/>
        <v>1</v>
      </c>
      <c r="P17" s="15"/>
    </row>
    <row r="18" spans="1:17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9">
        <f t="shared" si="3"/>
        <v>0</v>
      </c>
      <c r="K18" s="14">
        <f>'2022 Budget'!B12</f>
        <v>1500</v>
      </c>
      <c r="L18" s="19">
        <f t="shared" si="0"/>
        <v>1500</v>
      </c>
      <c r="M18" s="19">
        <f t="shared" si="1"/>
        <v>1500</v>
      </c>
      <c r="N18" s="20">
        <f t="shared" si="2"/>
        <v>1</v>
      </c>
      <c r="P18" s="15"/>
    </row>
    <row r="19" spans="1:17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9">
        <f t="shared" si="3"/>
        <v>500</v>
      </c>
      <c r="K19" s="14">
        <f>'2022 Budget'!B13</f>
        <v>3000</v>
      </c>
      <c r="L19" s="19">
        <f t="shared" si="0"/>
        <v>2500</v>
      </c>
      <c r="M19" s="19">
        <f t="shared" si="1"/>
        <v>2500</v>
      </c>
      <c r="N19" s="20">
        <f t="shared" si="2"/>
        <v>0.83333333333333337</v>
      </c>
      <c r="P19" s="15"/>
    </row>
    <row r="20" spans="1:17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9">
        <f t="shared" si="3"/>
        <v>900</v>
      </c>
      <c r="K20" s="14">
        <f>'2022 Budget'!B14</f>
        <v>1000</v>
      </c>
      <c r="L20" s="19">
        <f t="shared" si="0"/>
        <v>100</v>
      </c>
      <c r="M20" s="19">
        <f t="shared" si="1"/>
        <v>100</v>
      </c>
      <c r="N20" s="20">
        <f t="shared" si="2"/>
        <v>0.1</v>
      </c>
      <c r="P20" s="15"/>
    </row>
    <row r="21" spans="1:17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9">
        <f t="shared" si="3"/>
        <v>50</v>
      </c>
      <c r="K21" s="14">
        <f>'2022 Budget'!B15</f>
        <v>3000</v>
      </c>
      <c r="L21" s="19">
        <f t="shared" si="0"/>
        <v>2950</v>
      </c>
      <c r="M21" s="19">
        <f t="shared" si="1"/>
        <v>2950</v>
      </c>
      <c r="N21" s="20">
        <f t="shared" si="2"/>
        <v>0.98333333333333328</v>
      </c>
      <c r="P21" s="15"/>
    </row>
    <row r="22" spans="1:17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9">
        <f t="shared" si="3"/>
        <v>0</v>
      </c>
      <c r="K22" s="14">
        <f>'2022 Budget'!B16</f>
        <v>3300.9499999999935</v>
      </c>
      <c r="L22" s="19">
        <f t="shared" si="0"/>
        <v>3300.9499999999935</v>
      </c>
      <c r="M22" s="19">
        <f t="shared" si="1"/>
        <v>3300.9499999999935</v>
      </c>
      <c r="N22" s="20">
        <f t="shared" si="2"/>
        <v>1</v>
      </c>
      <c r="P22" s="18"/>
    </row>
    <row r="23" spans="1:17" x14ac:dyDescent="0.25">
      <c r="A23" s="24" t="s">
        <v>0</v>
      </c>
      <c r="B23" s="33">
        <f t="shared" ref="B23:K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3600</v>
      </c>
      <c r="K23" s="33">
        <f t="shared" si="4"/>
        <v>22800.949999999993</v>
      </c>
      <c r="L23" s="33">
        <f t="shared" si="0"/>
        <v>19200.949999999993</v>
      </c>
      <c r="M23" s="33">
        <f t="shared" si="1"/>
        <v>19200.949999999993</v>
      </c>
      <c r="N23" s="25">
        <f t="shared" si="2"/>
        <v>0.84211184183115173</v>
      </c>
      <c r="O23" s="26"/>
      <c r="P23" s="16"/>
      <c r="Q23" s="27"/>
    </row>
    <row r="26" spans="1:17" x14ac:dyDescent="0.25">
      <c r="A26" s="28" t="s">
        <v>50</v>
      </c>
    </row>
    <row r="27" spans="1:17" x14ac:dyDescent="0.25">
      <c r="A27" s="28" t="s">
        <v>51</v>
      </c>
    </row>
    <row r="28" spans="1:17" x14ac:dyDescent="0.25">
      <c r="A28" s="28" t="s">
        <v>52</v>
      </c>
    </row>
    <row r="29" spans="1:17" x14ac:dyDescent="0.25">
      <c r="A29" s="28" t="s">
        <v>53</v>
      </c>
    </row>
    <row r="30" spans="1:17" x14ac:dyDescent="0.25">
      <c r="L30" s="20"/>
    </row>
    <row r="31" spans="1:17" x14ac:dyDescent="0.25">
      <c r="A31" s="29" t="s">
        <v>48</v>
      </c>
    </row>
    <row r="32" spans="1:17" x14ac:dyDescent="0.25">
      <c r="A32" s="21" t="s">
        <v>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F2CA-2E20-46B1-8580-CADBB3983D74}">
  <dimension ref="A1:R32"/>
  <sheetViews>
    <sheetView workbookViewId="0">
      <selection sqref="A1:XFD104857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10" width="12.85546875" style="17" customWidth="1"/>
    <col min="11" max="11" width="11.5703125" style="17" bestFit="1" customWidth="1"/>
    <col min="12" max="12" width="25.28515625" style="17" customWidth="1"/>
    <col min="13" max="13" width="17.42578125" style="17" bestFit="1" customWidth="1"/>
    <col min="14" max="14" width="14.5703125" style="17" bestFit="1" customWidth="1"/>
    <col min="15" max="15" width="13.140625" style="20" customWidth="1"/>
    <col min="16" max="16" width="11.7109375" style="20" bestFit="1" customWidth="1"/>
    <col min="17" max="17" width="20.28515625" style="17" bestFit="1" customWidth="1"/>
    <col min="18" max="18" width="33.42578125" style="17" bestFit="1" customWidth="1"/>
    <col min="19" max="16384" width="9.140625" style="17"/>
  </cols>
  <sheetData>
    <row r="1" spans="1:18" x14ac:dyDescent="0.25">
      <c r="A1" s="17" t="str">
        <f t="array" aca="1" ref="A1" ca="1">"HLPORS Financial Report "&amp; MID(CELL("filename",A1),FIND("]",CELL("filename",A1))+1,255)</f>
        <v>HLPORS Financial Report Sep_2022</v>
      </c>
      <c r="M1" s="19"/>
      <c r="Q1" s="18"/>
    </row>
    <row r="2" spans="1:18" x14ac:dyDescent="0.25">
      <c r="M2" s="19"/>
      <c r="Q2" s="18"/>
    </row>
    <row r="3" spans="1:18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M3" s="19"/>
      <c r="Q3" s="18"/>
    </row>
    <row r="4" spans="1:18" x14ac:dyDescent="0.25">
      <c r="B4" s="13"/>
      <c r="C4" s="13"/>
      <c r="D4" s="13"/>
      <c r="E4" s="13"/>
      <c r="F4" s="13"/>
      <c r="G4" s="13"/>
      <c r="H4" s="13"/>
      <c r="I4" s="13"/>
      <c r="J4" s="13"/>
      <c r="M4" s="19"/>
      <c r="Q4" s="18"/>
    </row>
    <row r="5" spans="1:18" x14ac:dyDescent="0.25">
      <c r="A5" s="17" t="s">
        <v>87</v>
      </c>
      <c r="B5" s="30">
        <f>'[1]2022 Budget'!C40</f>
        <v>5856.9999999999964</v>
      </c>
      <c r="C5" s="30"/>
      <c r="D5" s="30"/>
      <c r="E5" s="30"/>
      <c r="F5" s="30"/>
      <c r="G5" s="30"/>
      <c r="H5" s="30"/>
      <c r="I5" s="30"/>
      <c r="J5" s="30"/>
      <c r="M5" s="19"/>
      <c r="Q5" s="18"/>
    </row>
    <row r="6" spans="1:18" x14ac:dyDescent="0.25">
      <c r="A6" s="17" t="s">
        <v>88</v>
      </c>
      <c r="B6" s="30">
        <f>'[1]2022 Budget'!C37</f>
        <v>16943.949999999997</v>
      </c>
      <c r="C6" s="30"/>
      <c r="D6" s="30"/>
      <c r="E6" s="30"/>
      <c r="F6" s="30"/>
      <c r="G6" s="30"/>
      <c r="H6" s="30"/>
      <c r="I6" s="30"/>
      <c r="J6" s="30"/>
      <c r="M6" s="19"/>
      <c r="Q6" s="18"/>
    </row>
    <row r="7" spans="1:18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J7" s="33"/>
      <c r="M7" s="19"/>
      <c r="Q7" s="18"/>
    </row>
    <row r="8" spans="1:18" x14ac:dyDescent="0.25">
      <c r="M8" s="19"/>
      <c r="Q8" s="18"/>
    </row>
    <row r="9" spans="1:18" x14ac:dyDescent="0.25">
      <c r="A9" s="21"/>
      <c r="M9" s="19"/>
      <c r="Q9" s="18"/>
    </row>
    <row r="10" spans="1:18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M10" s="19"/>
      <c r="N10" s="18"/>
    </row>
    <row r="11" spans="1:18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8" t="s">
        <v>106</v>
      </c>
      <c r="K11" s="17" t="s">
        <v>35</v>
      </c>
      <c r="L11" s="18" t="s">
        <v>54</v>
      </c>
      <c r="M11" s="19" t="s">
        <v>36</v>
      </c>
      <c r="N11" s="17" t="s">
        <v>37</v>
      </c>
      <c r="O11" s="20" t="s">
        <v>38</v>
      </c>
      <c r="P11" s="20" t="s">
        <v>39</v>
      </c>
      <c r="Q11" s="18" t="s">
        <v>40</v>
      </c>
      <c r="R11" s="17" t="s">
        <v>41</v>
      </c>
    </row>
    <row r="12" spans="1:18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8">
        <v>100</v>
      </c>
      <c r="K12" s="19">
        <f>SUM(B12:J12)</f>
        <v>1450</v>
      </c>
      <c r="L12" s="14">
        <f>'[1]2022 Budget'!B6</f>
        <v>2500</v>
      </c>
      <c r="M12" s="19">
        <f t="shared" ref="M12:M23" si="0">L12-K12</f>
        <v>1050</v>
      </c>
      <c r="N12" s="19">
        <f t="shared" ref="N12:N23" si="1">L12-K12</f>
        <v>1050</v>
      </c>
      <c r="O12" s="20">
        <f t="shared" ref="O12:O23" si="2">N12/L12</f>
        <v>0.42</v>
      </c>
      <c r="Q12" s="15" t="s">
        <v>107</v>
      </c>
    </row>
    <row r="13" spans="1:18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8"/>
      <c r="K13" s="19">
        <f t="shared" ref="K13:K22" si="3">SUM(B13:J13)</f>
        <v>0</v>
      </c>
      <c r="L13" s="14">
        <f>'[1]2022 Budget'!B7</f>
        <v>500</v>
      </c>
      <c r="M13" s="19">
        <f t="shared" si="0"/>
        <v>500</v>
      </c>
      <c r="N13" s="19">
        <f t="shared" si="1"/>
        <v>500</v>
      </c>
      <c r="O13" s="20">
        <f t="shared" si="2"/>
        <v>1</v>
      </c>
      <c r="Q13" s="15"/>
    </row>
    <row r="14" spans="1:18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9">
        <f t="shared" si="3"/>
        <v>0</v>
      </c>
      <c r="L14" s="14">
        <f>'[1]2022 Budget'!B8</f>
        <v>500</v>
      </c>
      <c r="M14" s="19">
        <f t="shared" si="0"/>
        <v>500</v>
      </c>
      <c r="N14" s="19">
        <f t="shared" si="1"/>
        <v>500</v>
      </c>
      <c r="O14" s="20">
        <f t="shared" si="2"/>
        <v>1</v>
      </c>
      <c r="Q14" s="15"/>
    </row>
    <row r="15" spans="1:18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9">
        <f t="shared" si="3"/>
        <v>0</v>
      </c>
      <c r="L15" s="14">
        <f>'[1]2022 Budget'!B9</f>
        <v>500</v>
      </c>
      <c r="M15" s="19">
        <f t="shared" si="0"/>
        <v>500</v>
      </c>
      <c r="N15" s="19">
        <f t="shared" si="1"/>
        <v>500</v>
      </c>
      <c r="O15" s="20">
        <f t="shared" si="2"/>
        <v>1</v>
      </c>
      <c r="Q15" s="15"/>
    </row>
    <row r="16" spans="1:18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8"/>
      <c r="K16" s="19">
        <f t="shared" si="3"/>
        <v>800</v>
      </c>
      <c r="L16" s="14">
        <f>'[1]2022 Budget'!B10</f>
        <v>5000</v>
      </c>
      <c r="M16" s="19">
        <f t="shared" si="0"/>
        <v>4200</v>
      </c>
      <c r="N16" s="19">
        <f t="shared" si="1"/>
        <v>4200</v>
      </c>
      <c r="O16" s="20">
        <f t="shared" si="2"/>
        <v>0.84</v>
      </c>
      <c r="Q16" s="15"/>
    </row>
    <row r="17" spans="1:18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8"/>
      <c r="K17" s="19">
        <f t="shared" si="3"/>
        <v>0</v>
      </c>
      <c r="L17" s="14">
        <f>'[1]2022 Budget'!B11</f>
        <v>2000</v>
      </c>
      <c r="M17" s="19">
        <f t="shared" si="0"/>
        <v>2000</v>
      </c>
      <c r="N17" s="19">
        <f t="shared" si="1"/>
        <v>2000</v>
      </c>
      <c r="O17" s="20">
        <f t="shared" si="2"/>
        <v>1</v>
      </c>
      <c r="Q17" s="15"/>
    </row>
    <row r="18" spans="1:18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8"/>
      <c r="K18" s="19">
        <f t="shared" si="3"/>
        <v>0</v>
      </c>
      <c r="L18" s="14">
        <f>'[1]2022 Budget'!B12</f>
        <v>1500</v>
      </c>
      <c r="M18" s="19">
        <f t="shared" si="0"/>
        <v>1500</v>
      </c>
      <c r="N18" s="19">
        <f t="shared" si="1"/>
        <v>1500</v>
      </c>
      <c r="O18" s="20">
        <f t="shared" si="2"/>
        <v>1</v>
      </c>
      <c r="Q18" s="15"/>
    </row>
    <row r="19" spans="1:18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8">
        <v>200</v>
      </c>
      <c r="K19" s="19">
        <f t="shared" si="3"/>
        <v>700</v>
      </c>
      <c r="L19" s="14">
        <f>'[1]2022 Budget'!B13</f>
        <v>3000</v>
      </c>
      <c r="M19" s="19">
        <f t="shared" si="0"/>
        <v>2300</v>
      </c>
      <c r="N19" s="19">
        <f t="shared" si="1"/>
        <v>2300</v>
      </c>
      <c r="O19" s="20">
        <f t="shared" si="2"/>
        <v>0.76666666666666672</v>
      </c>
      <c r="Q19" s="15" t="s">
        <v>108</v>
      </c>
    </row>
    <row r="20" spans="1:18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8"/>
      <c r="K20" s="19">
        <f t="shared" si="3"/>
        <v>900</v>
      </c>
      <c r="L20" s="14">
        <f>'[1]2022 Budget'!B14</f>
        <v>1000</v>
      </c>
      <c r="M20" s="19">
        <f t="shared" si="0"/>
        <v>100</v>
      </c>
      <c r="N20" s="19">
        <f t="shared" si="1"/>
        <v>100</v>
      </c>
      <c r="O20" s="20">
        <f t="shared" si="2"/>
        <v>0.1</v>
      </c>
      <c r="Q20" s="15"/>
    </row>
    <row r="21" spans="1:18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8"/>
      <c r="K21" s="19">
        <f t="shared" si="3"/>
        <v>50</v>
      </c>
      <c r="L21" s="14">
        <f>'[1]2022 Budget'!B15</f>
        <v>3000</v>
      </c>
      <c r="M21" s="19">
        <f t="shared" si="0"/>
        <v>2950</v>
      </c>
      <c r="N21" s="19">
        <f t="shared" si="1"/>
        <v>2950</v>
      </c>
      <c r="O21" s="20">
        <f t="shared" si="2"/>
        <v>0.98333333333333328</v>
      </c>
      <c r="Q21" s="15"/>
    </row>
    <row r="22" spans="1:18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9">
        <f t="shared" si="3"/>
        <v>0</v>
      </c>
      <c r="L22" s="14">
        <f>'[1]2022 Budget'!B16</f>
        <v>3300.9499999999935</v>
      </c>
      <c r="M22" s="19">
        <f t="shared" si="0"/>
        <v>3300.9499999999935</v>
      </c>
      <c r="N22" s="19">
        <f t="shared" si="1"/>
        <v>3300.9499999999935</v>
      </c>
      <c r="O22" s="20">
        <f t="shared" si="2"/>
        <v>1</v>
      </c>
      <c r="Q22" s="18"/>
    </row>
    <row r="23" spans="1:18" x14ac:dyDescent="0.25">
      <c r="A23" s="24" t="s">
        <v>0</v>
      </c>
      <c r="B23" s="33">
        <f t="shared" ref="B23:L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300</v>
      </c>
      <c r="K23" s="33">
        <f t="shared" si="4"/>
        <v>3900</v>
      </c>
      <c r="L23" s="33">
        <f t="shared" si="4"/>
        <v>22800.949999999993</v>
      </c>
      <c r="M23" s="33">
        <f t="shared" si="0"/>
        <v>18900.949999999993</v>
      </c>
      <c r="N23" s="33">
        <f t="shared" si="1"/>
        <v>18900.949999999993</v>
      </c>
      <c r="O23" s="25">
        <f t="shared" si="2"/>
        <v>0.82895449531708099</v>
      </c>
      <c r="P23" s="26"/>
      <c r="Q23" s="16"/>
      <c r="R23" s="27"/>
    </row>
    <row r="26" spans="1:18" x14ac:dyDescent="0.25">
      <c r="A26" s="28" t="s">
        <v>50</v>
      </c>
    </row>
    <row r="27" spans="1:18" x14ac:dyDescent="0.25">
      <c r="A27" s="28" t="s">
        <v>51</v>
      </c>
    </row>
    <row r="28" spans="1:18" x14ac:dyDescent="0.25">
      <c r="A28" s="28" t="s">
        <v>52</v>
      </c>
    </row>
    <row r="29" spans="1:18" x14ac:dyDescent="0.25">
      <c r="A29" s="28" t="s">
        <v>53</v>
      </c>
    </row>
    <row r="30" spans="1:18" x14ac:dyDescent="0.25">
      <c r="M30" s="20"/>
    </row>
    <row r="31" spans="1:18" x14ac:dyDescent="0.25">
      <c r="A31" s="29" t="s">
        <v>48</v>
      </c>
    </row>
    <row r="32" spans="1:18" x14ac:dyDescent="0.25">
      <c r="A32" s="21" t="s">
        <v>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6157-520D-4037-A4F3-D84DDDE45738}">
  <dimension ref="A1:S32"/>
  <sheetViews>
    <sheetView topLeftCell="K4" workbookViewId="0">
      <selection activeCell="K26" sqref="A1:XFD104857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11" width="12.85546875" style="17" customWidth="1"/>
    <col min="12" max="12" width="11.5703125" style="17" bestFit="1" customWidth="1"/>
    <col min="13" max="13" width="25.28515625" style="17" customWidth="1"/>
    <col min="14" max="14" width="17.42578125" style="17" bestFit="1" customWidth="1"/>
    <col min="15" max="15" width="14.5703125" style="17" bestFit="1" customWidth="1"/>
    <col min="16" max="16" width="13.140625" style="20" customWidth="1"/>
    <col min="17" max="17" width="11.7109375" style="20" bestFit="1" customWidth="1"/>
    <col min="18" max="18" width="20.28515625" style="17" bestFit="1" customWidth="1"/>
    <col min="19" max="19" width="33.42578125" style="17" bestFit="1" customWidth="1"/>
    <col min="20" max="16384" width="9.140625" style="17"/>
  </cols>
  <sheetData>
    <row r="1" spans="1:19" x14ac:dyDescent="0.25">
      <c r="A1" s="17" t="str">
        <f t="array" aca="1" ref="A1" ca="1">"HLPORS Financial Report "&amp; MID(CELL("filename",A1),FIND("]",CELL("filename",A1))+1,255)</f>
        <v>HLPORS Financial Report Oct_2022</v>
      </c>
      <c r="N1" s="19"/>
      <c r="R1" s="18"/>
    </row>
    <row r="2" spans="1:19" x14ac:dyDescent="0.25">
      <c r="N2" s="19"/>
      <c r="R2" s="18"/>
    </row>
    <row r="3" spans="1:19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19"/>
      <c r="R3" s="18"/>
    </row>
    <row r="4" spans="1:19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N4" s="19"/>
      <c r="R4" s="18"/>
    </row>
    <row r="5" spans="1:19" x14ac:dyDescent="0.25">
      <c r="A5" s="17" t="s">
        <v>87</v>
      </c>
      <c r="B5" s="30">
        <f>'[1]2022 Budget'!C40</f>
        <v>5856.9999999999964</v>
      </c>
      <c r="C5" s="30"/>
      <c r="D5" s="30"/>
      <c r="E5" s="30"/>
      <c r="F5" s="30"/>
      <c r="G5" s="30"/>
      <c r="H5" s="30"/>
      <c r="I5" s="30"/>
      <c r="J5" s="30"/>
      <c r="K5" s="30"/>
      <c r="N5" s="19"/>
      <c r="R5" s="18"/>
    </row>
    <row r="6" spans="1:19" x14ac:dyDescent="0.25">
      <c r="A6" s="17" t="s">
        <v>88</v>
      </c>
      <c r="B6" s="30">
        <f>'[1]2022 Budget'!C37</f>
        <v>16943.949999999997</v>
      </c>
      <c r="C6" s="30"/>
      <c r="D6" s="30"/>
      <c r="E6" s="30"/>
      <c r="F6" s="30"/>
      <c r="G6" s="30"/>
      <c r="H6" s="30"/>
      <c r="I6" s="30"/>
      <c r="J6" s="30"/>
      <c r="K6" s="30"/>
      <c r="N6" s="19"/>
      <c r="R6" s="18"/>
    </row>
    <row r="7" spans="1:19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J7" s="33"/>
      <c r="K7" s="33"/>
      <c r="N7" s="19"/>
      <c r="R7" s="18"/>
    </row>
    <row r="8" spans="1:19" x14ac:dyDescent="0.25">
      <c r="N8" s="19"/>
      <c r="R8" s="18"/>
    </row>
    <row r="9" spans="1:19" x14ac:dyDescent="0.25">
      <c r="A9" s="21"/>
      <c r="N9" s="19"/>
      <c r="R9" s="18"/>
    </row>
    <row r="10" spans="1:19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N10" s="19"/>
      <c r="O10" s="18"/>
    </row>
    <row r="11" spans="1:19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8" t="s">
        <v>106</v>
      </c>
      <c r="K11" s="18" t="s">
        <v>109</v>
      </c>
      <c r="L11" s="17" t="s">
        <v>35</v>
      </c>
      <c r="M11" s="18" t="s">
        <v>54</v>
      </c>
      <c r="N11" s="19" t="s">
        <v>36</v>
      </c>
      <c r="O11" s="17" t="s">
        <v>37</v>
      </c>
      <c r="P11" s="20" t="s">
        <v>38</v>
      </c>
      <c r="Q11" s="20" t="s">
        <v>39</v>
      </c>
      <c r="R11" s="18" t="s">
        <v>40</v>
      </c>
      <c r="S11" s="17" t="s">
        <v>41</v>
      </c>
    </row>
    <row r="12" spans="1:19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8">
        <v>100</v>
      </c>
      <c r="K12" s="18"/>
      <c r="L12" s="19">
        <f>SUM(B12:K12)</f>
        <v>1450</v>
      </c>
      <c r="M12" s="14">
        <f>'[1]2022 Budget'!B6</f>
        <v>2500</v>
      </c>
      <c r="N12" s="19">
        <f t="shared" ref="N12:N23" si="0">M12-L12</f>
        <v>1050</v>
      </c>
      <c r="O12" s="19">
        <f t="shared" ref="O12:O23" si="1">M12-L12</f>
        <v>1050</v>
      </c>
      <c r="P12" s="20">
        <f t="shared" ref="P12:P23" si="2">O12/M12</f>
        <v>0.42</v>
      </c>
      <c r="R12" s="15" t="s">
        <v>107</v>
      </c>
    </row>
    <row r="13" spans="1:19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>
        <f t="shared" ref="L13:L22" si="3">SUM(B13:K13)</f>
        <v>0</v>
      </c>
      <c r="M13" s="14">
        <f>'[1]2022 Budget'!B7</f>
        <v>500</v>
      </c>
      <c r="N13" s="19">
        <f t="shared" si="0"/>
        <v>500</v>
      </c>
      <c r="O13" s="19">
        <f t="shared" si="1"/>
        <v>500</v>
      </c>
      <c r="P13" s="20">
        <f t="shared" si="2"/>
        <v>1</v>
      </c>
      <c r="R13" s="15"/>
    </row>
    <row r="14" spans="1:19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>
        <f t="shared" si="3"/>
        <v>0</v>
      </c>
      <c r="M14" s="14">
        <f>'[1]2022 Budget'!B8</f>
        <v>500</v>
      </c>
      <c r="N14" s="19">
        <f t="shared" si="0"/>
        <v>500</v>
      </c>
      <c r="O14" s="19">
        <f t="shared" si="1"/>
        <v>500</v>
      </c>
      <c r="P14" s="20">
        <f t="shared" si="2"/>
        <v>1</v>
      </c>
      <c r="R14" s="15"/>
    </row>
    <row r="15" spans="1:19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>
        <f t="shared" si="3"/>
        <v>0</v>
      </c>
      <c r="M15" s="14">
        <f>'[1]2022 Budget'!B9</f>
        <v>500</v>
      </c>
      <c r="N15" s="19">
        <f t="shared" si="0"/>
        <v>500</v>
      </c>
      <c r="O15" s="19">
        <f t="shared" si="1"/>
        <v>500</v>
      </c>
      <c r="P15" s="20">
        <f t="shared" si="2"/>
        <v>1</v>
      </c>
      <c r="R15" s="15"/>
    </row>
    <row r="16" spans="1:19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8"/>
      <c r="K16" s="18"/>
      <c r="L16" s="19">
        <f t="shared" si="3"/>
        <v>800</v>
      </c>
      <c r="M16" s="14">
        <f>'[1]2022 Budget'!B10</f>
        <v>5000</v>
      </c>
      <c r="N16" s="19">
        <f t="shared" si="0"/>
        <v>4200</v>
      </c>
      <c r="O16" s="19">
        <f t="shared" si="1"/>
        <v>4200</v>
      </c>
      <c r="P16" s="20">
        <f t="shared" si="2"/>
        <v>0.84</v>
      </c>
      <c r="R16" s="15"/>
    </row>
    <row r="17" spans="1:19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>
        <f t="shared" si="3"/>
        <v>0</v>
      </c>
      <c r="M17" s="14">
        <f>'[1]2022 Budget'!B11</f>
        <v>2000</v>
      </c>
      <c r="N17" s="19">
        <f t="shared" si="0"/>
        <v>2000</v>
      </c>
      <c r="O17" s="19">
        <f t="shared" si="1"/>
        <v>2000</v>
      </c>
      <c r="P17" s="20">
        <f t="shared" si="2"/>
        <v>1</v>
      </c>
      <c r="R17" s="15"/>
    </row>
    <row r="18" spans="1:19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>
        <f t="shared" si="3"/>
        <v>0</v>
      </c>
      <c r="M18" s="14">
        <f>'[1]2022 Budget'!B12</f>
        <v>1500</v>
      </c>
      <c r="N18" s="19">
        <f t="shared" si="0"/>
        <v>1500</v>
      </c>
      <c r="O18" s="19">
        <f t="shared" si="1"/>
        <v>1500</v>
      </c>
      <c r="P18" s="20">
        <f t="shared" si="2"/>
        <v>1</v>
      </c>
      <c r="R18" s="15"/>
    </row>
    <row r="19" spans="1:19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8">
        <v>200</v>
      </c>
      <c r="K19" s="18">
        <v>500</v>
      </c>
      <c r="L19" s="19">
        <f t="shared" si="3"/>
        <v>1200</v>
      </c>
      <c r="M19" s="14">
        <f>'[1]2022 Budget'!B13</f>
        <v>3000</v>
      </c>
      <c r="N19" s="19">
        <f t="shared" si="0"/>
        <v>1800</v>
      </c>
      <c r="O19" s="19">
        <f t="shared" si="1"/>
        <v>1800</v>
      </c>
      <c r="P19" s="20">
        <f t="shared" si="2"/>
        <v>0.6</v>
      </c>
      <c r="R19" s="15" t="s">
        <v>108</v>
      </c>
    </row>
    <row r="20" spans="1:19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8"/>
      <c r="K20" s="18"/>
      <c r="L20" s="19">
        <f t="shared" si="3"/>
        <v>900</v>
      </c>
      <c r="M20" s="14">
        <f>'[1]2022 Budget'!B14</f>
        <v>1000</v>
      </c>
      <c r="N20" s="19">
        <f t="shared" si="0"/>
        <v>100</v>
      </c>
      <c r="O20" s="19">
        <f t="shared" si="1"/>
        <v>100</v>
      </c>
      <c r="P20" s="20">
        <f t="shared" si="2"/>
        <v>0.1</v>
      </c>
      <c r="R20" s="15"/>
    </row>
    <row r="21" spans="1:19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8"/>
      <c r="K21" s="18"/>
      <c r="L21" s="19">
        <f t="shared" si="3"/>
        <v>50</v>
      </c>
      <c r="M21" s="14">
        <f>'[1]2022 Budget'!B15</f>
        <v>3000</v>
      </c>
      <c r="N21" s="19">
        <f t="shared" si="0"/>
        <v>2950</v>
      </c>
      <c r="O21" s="19">
        <f t="shared" si="1"/>
        <v>2950</v>
      </c>
      <c r="P21" s="20">
        <f t="shared" si="2"/>
        <v>0.98333333333333328</v>
      </c>
      <c r="R21" s="15"/>
    </row>
    <row r="22" spans="1:19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>
        <f t="shared" si="3"/>
        <v>0</v>
      </c>
      <c r="M22" s="14">
        <f>'[1]2022 Budget'!B16</f>
        <v>3300.9499999999935</v>
      </c>
      <c r="N22" s="19">
        <f t="shared" si="0"/>
        <v>3300.9499999999935</v>
      </c>
      <c r="O22" s="19">
        <f t="shared" si="1"/>
        <v>3300.9499999999935</v>
      </c>
      <c r="P22" s="20">
        <f t="shared" si="2"/>
        <v>1</v>
      </c>
      <c r="R22" s="18"/>
    </row>
    <row r="23" spans="1:19" x14ac:dyDescent="0.25">
      <c r="A23" s="24" t="s">
        <v>0</v>
      </c>
      <c r="B23" s="33">
        <f t="shared" ref="B23:M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300</v>
      </c>
      <c r="K23" s="33">
        <f t="shared" si="4"/>
        <v>500</v>
      </c>
      <c r="L23" s="33">
        <f t="shared" si="4"/>
        <v>4400</v>
      </c>
      <c r="M23" s="33">
        <f t="shared" si="4"/>
        <v>22800.949999999993</v>
      </c>
      <c r="N23" s="33">
        <f t="shared" si="0"/>
        <v>18400.949999999993</v>
      </c>
      <c r="O23" s="33">
        <f t="shared" si="1"/>
        <v>18400.949999999993</v>
      </c>
      <c r="P23" s="25">
        <f t="shared" si="2"/>
        <v>0.8070255844602966</v>
      </c>
      <c r="Q23" s="26"/>
      <c r="R23" s="16"/>
      <c r="S23" s="27"/>
    </row>
    <row r="26" spans="1:19" x14ac:dyDescent="0.25">
      <c r="A26" s="28" t="s">
        <v>50</v>
      </c>
    </row>
    <row r="27" spans="1:19" x14ac:dyDescent="0.25">
      <c r="A27" s="28" t="s">
        <v>51</v>
      </c>
    </row>
    <row r="28" spans="1:19" x14ac:dyDescent="0.25">
      <c r="A28" s="28" t="s">
        <v>52</v>
      </c>
    </row>
    <row r="29" spans="1:19" x14ac:dyDescent="0.25">
      <c r="A29" s="28" t="s">
        <v>53</v>
      </c>
    </row>
    <row r="30" spans="1:19" x14ac:dyDescent="0.25">
      <c r="N30" s="20"/>
    </row>
    <row r="31" spans="1:19" x14ac:dyDescent="0.25">
      <c r="A31" s="29" t="s">
        <v>48</v>
      </c>
    </row>
    <row r="32" spans="1:19" x14ac:dyDescent="0.25">
      <c r="A32" s="21" t="s">
        <v>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62EF-BA19-4446-A373-B9B85589B9C8}">
  <dimension ref="A1:T32"/>
  <sheetViews>
    <sheetView workbookViewId="0">
      <selection sqref="A1:XFD1048576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12" width="12.85546875" style="17" customWidth="1"/>
    <col min="13" max="13" width="11.5703125" style="17" bestFit="1" customWidth="1"/>
    <col min="14" max="14" width="25.28515625" style="17" customWidth="1"/>
    <col min="15" max="15" width="17.42578125" style="17" bestFit="1" customWidth="1"/>
    <col min="16" max="16" width="14.5703125" style="17" bestFit="1" customWidth="1"/>
    <col min="17" max="17" width="13.140625" style="20" customWidth="1"/>
    <col min="18" max="18" width="11.7109375" style="20" bestFit="1" customWidth="1"/>
    <col min="19" max="19" width="20.28515625" style="17" bestFit="1" customWidth="1"/>
    <col min="20" max="20" width="33.42578125" style="17" bestFit="1" customWidth="1"/>
    <col min="21" max="16384" width="9.140625" style="17"/>
  </cols>
  <sheetData>
    <row r="1" spans="1:20" x14ac:dyDescent="0.25">
      <c r="A1" s="17" t="str">
        <f t="array" aca="1" ref="A1" ca="1">"HLPORS Financial Report "&amp; MID(CELL("filename",A1),FIND("]",CELL("filename",A1))+1,255)</f>
        <v>HLPORS Financial Report Nov_2022</v>
      </c>
      <c r="O1" s="19"/>
      <c r="S1" s="18"/>
    </row>
    <row r="2" spans="1:20" x14ac:dyDescent="0.25">
      <c r="O2" s="19"/>
      <c r="S2" s="18"/>
    </row>
    <row r="3" spans="1:20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O3" s="19"/>
      <c r="S3" s="18"/>
    </row>
    <row r="4" spans="1:20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O4" s="19"/>
      <c r="S4" s="18"/>
    </row>
    <row r="5" spans="1:20" x14ac:dyDescent="0.25">
      <c r="A5" s="17" t="s">
        <v>87</v>
      </c>
      <c r="B5" s="30">
        <f>'[1]2022 Budget'!C40</f>
        <v>5856.9999999999964</v>
      </c>
      <c r="C5" s="30"/>
      <c r="D5" s="30"/>
      <c r="E5" s="30"/>
      <c r="F5" s="30"/>
      <c r="G5" s="30"/>
      <c r="H5" s="30"/>
      <c r="I5" s="30"/>
      <c r="J5" s="30"/>
      <c r="K5" s="30"/>
      <c r="L5" s="30"/>
      <c r="O5" s="19"/>
      <c r="S5" s="18"/>
    </row>
    <row r="6" spans="1:20" x14ac:dyDescent="0.25">
      <c r="A6" s="17" t="s">
        <v>88</v>
      </c>
      <c r="B6" s="30">
        <f>'[1]2022 Budget'!C37</f>
        <v>16943.949999999997</v>
      </c>
      <c r="C6" s="30"/>
      <c r="D6" s="30"/>
      <c r="E6" s="30"/>
      <c r="F6" s="30"/>
      <c r="G6" s="30"/>
      <c r="H6" s="30"/>
      <c r="I6" s="30"/>
      <c r="J6" s="30"/>
      <c r="K6" s="30"/>
      <c r="L6" s="30"/>
      <c r="O6" s="19"/>
      <c r="S6" s="18"/>
    </row>
    <row r="7" spans="1:20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J7" s="33"/>
      <c r="K7" s="33"/>
      <c r="L7" s="33"/>
      <c r="O7" s="19"/>
      <c r="S7" s="18"/>
    </row>
    <row r="8" spans="1:20" x14ac:dyDescent="0.25">
      <c r="O8" s="19"/>
      <c r="S8" s="18"/>
    </row>
    <row r="9" spans="1:20" x14ac:dyDescent="0.25">
      <c r="A9" s="21"/>
      <c r="O9" s="19"/>
      <c r="S9" s="18"/>
    </row>
    <row r="10" spans="1:20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9"/>
      <c r="P10" s="18"/>
    </row>
    <row r="11" spans="1:20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8" t="s">
        <v>106</v>
      </c>
      <c r="K11" s="18" t="s">
        <v>109</v>
      </c>
      <c r="L11" s="18" t="s">
        <v>110</v>
      </c>
      <c r="M11" s="17" t="s">
        <v>35</v>
      </c>
      <c r="N11" s="18" t="s">
        <v>54</v>
      </c>
      <c r="O11" s="19" t="s">
        <v>36</v>
      </c>
      <c r="P11" s="17" t="s">
        <v>37</v>
      </c>
      <c r="Q11" s="20" t="s">
        <v>38</v>
      </c>
      <c r="R11" s="20" t="s">
        <v>39</v>
      </c>
      <c r="S11" s="18" t="s">
        <v>40</v>
      </c>
      <c r="T11" s="17" t="s">
        <v>41</v>
      </c>
    </row>
    <row r="12" spans="1:20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8">
        <v>100</v>
      </c>
      <c r="K12" s="18"/>
      <c r="L12" s="18">
        <v>200</v>
      </c>
      <c r="M12" s="19">
        <f>SUM(B12:L12)</f>
        <v>1650</v>
      </c>
      <c r="N12" s="14">
        <f>'[1]2022 Budget'!B6</f>
        <v>2500</v>
      </c>
      <c r="O12" s="19">
        <f t="shared" ref="O12:O23" si="0">N12-M12</f>
        <v>850</v>
      </c>
      <c r="P12" s="19">
        <f t="shared" ref="P12:P23" si="1">N12-M12</f>
        <v>850</v>
      </c>
      <c r="Q12" s="20">
        <f t="shared" ref="Q12:Q23" si="2">P12/N12</f>
        <v>0.34</v>
      </c>
      <c r="S12" s="15" t="s">
        <v>111</v>
      </c>
    </row>
    <row r="13" spans="1:20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>
        <f t="shared" ref="M13:M22" si="3">SUM(B13:L13)</f>
        <v>0</v>
      </c>
      <c r="N13" s="14">
        <f>'[1]2022 Budget'!B7</f>
        <v>500</v>
      </c>
      <c r="O13" s="19">
        <f t="shared" si="0"/>
        <v>500</v>
      </c>
      <c r="P13" s="19">
        <f t="shared" si="1"/>
        <v>500</v>
      </c>
      <c r="Q13" s="20">
        <f t="shared" si="2"/>
        <v>1</v>
      </c>
      <c r="S13" s="15"/>
    </row>
    <row r="14" spans="1:20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>
        <f t="shared" si="3"/>
        <v>0</v>
      </c>
      <c r="N14" s="14">
        <f>'[1]2022 Budget'!B8</f>
        <v>500</v>
      </c>
      <c r="O14" s="19">
        <f t="shared" si="0"/>
        <v>500</v>
      </c>
      <c r="P14" s="19">
        <f t="shared" si="1"/>
        <v>500</v>
      </c>
      <c r="Q14" s="20">
        <f t="shared" si="2"/>
        <v>1</v>
      </c>
      <c r="S14" s="15"/>
    </row>
    <row r="15" spans="1:20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>
        <f t="shared" si="3"/>
        <v>0</v>
      </c>
      <c r="N15" s="14">
        <f>'[1]2022 Budget'!B9</f>
        <v>500</v>
      </c>
      <c r="O15" s="19">
        <f t="shared" si="0"/>
        <v>500</v>
      </c>
      <c r="P15" s="19">
        <f t="shared" si="1"/>
        <v>500</v>
      </c>
      <c r="Q15" s="20">
        <f t="shared" si="2"/>
        <v>1</v>
      </c>
      <c r="S15" s="15"/>
    </row>
    <row r="16" spans="1:20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8"/>
      <c r="K16" s="18"/>
      <c r="L16" s="18">
        <v>1400</v>
      </c>
      <c r="M16" s="19">
        <f t="shared" si="3"/>
        <v>2200</v>
      </c>
      <c r="N16" s="14">
        <f>'[1]2022 Budget'!B10</f>
        <v>5000</v>
      </c>
      <c r="O16" s="19">
        <f t="shared" si="0"/>
        <v>2800</v>
      </c>
      <c r="P16" s="19">
        <f t="shared" si="1"/>
        <v>2800</v>
      </c>
      <c r="Q16" s="20">
        <f t="shared" si="2"/>
        <v>0.56000000000000005</v>
      </c>
      <c r="S16" s="15" t="s">
        <v>112</v>
      </c>
    </row>
    <row r="17" spans="1:20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>
        <f t="shared" si="3"/>
        <v>0</v>
      </c>
      <c r="N17" s="14">
        <f>'[1]2022 Budget'!B11</f>
        <v>2000</v>
      </c>
      <c r="O17" s="19">
        <f t="shared" si="0"/>
        <v>2000</v>
      </c>
      <c r="P17" s="19">
        <f t="shared" si="1"/>
        <v>2000</v>
      </c>
      <c r="Q17" s="20">
        <f t="shared" si="2"/>
        <v>1</v>
      </c>
      <c r="S17" s="15"/>
    </row>
    <row r="18" spans="1:20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>
        <f t="shared" si="3"/>
        <v>0</v>
      </c>
      <c r="N18" s="14">
        <f>'[1]2022 Budget'!B12</f>
        <v>1500</v>
      </c>
      <c r="O18" s="19">
        <f t="shared" si="0"/>
        <v>1500</v>
      </c>
      <c r="P18" s="19">
        <f t="shared" si="1"/>
        <v>1500</v>
      </c>
      <c r="Q18" s="20">
        <f t="shared" si="2"/>
        <v>1</v>
      </c>
      <c r="S18" s="15"/>
    </row>
    <row r="19" spans="1:20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8">
        <v>200</v>
      </c>
      <c r="K19" s="18">
        <v>500</v>
      </c>
      <c r="L19" s="18"/>
      <c r="M19" s="19">
        <f t="shared" si="3"/>
        <v>1200</v>
      </c>
      <c r="N19" s="14">
        <f>'[1]2022 Budget'!B13</f>
        <v>3000</v>
      </c>
      <c r="O19" s="19">
        <f t="shared" si="0"/>
        <v>1800</v>
      </c>
      <c r="P19" s="19">
        <f t="shared" si="1"/>
        <v>1800</v>
      </c>
      <c r="Q19" s="20">
        <f t="shared" si="2"/>
        <v>0.6</v>
      </c>
      <c r="S19" s="15"/>
    </row>
    <row r="20" spans="1:20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8"/>
      <c r="K20" s="18"/>
      <c r="L20" s="18">
        <v>200</v>
      </c>
      <c r="M20" s="19">
        <f t="shared" si="3"/>
        <v>1100</v>
      </c>
      <c r="N20" s="14">
        <f>'[1]2022 Budget'!B14</f>
        <v>1000</v>
      </c>
      <c r="O20" s="19">
        <f t="shared" si="0"/>
        <v>-100</v>
      </c>
      <c r="P20" s="19">
        <f t="shared" si="1"/>
        <v>-100</v>
      </c>
      <c r="Q20" s="20">
        <f t="shared" si="2"/>
        <v>-0.1</v>
      </c>
      <c r="S20" s="15" t="s">
        <v>113</v>
      </c>
    </row>
    <row r="21" spans="1:20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8"/>
      <c r="K21" s="18"/>
      <c r="L21" s="18"/>
      <c r="M21" s="19">
        <f t="shared" si="3"/>
        <v>50</v>
      </c>
      <c r="N21" s="14">
        <f>'[1]2022 Budget'!B15</f>
        <v>3000</v>
      </c>
      <c r="O21" s="19">
        <f t="shared" si="0"/>
        <v>2950</v>
      </c>
      <c r="P21" s="19">
        <f t="shared" si="1"/>
        <v>2950</v>
      </c>
      <c r="Q21" s="20">
        <f t="shared" si="2"/>
        <v>0.98333333333333328</v>
      </c>
      <c r="S21" s="15"/>
    </row>
    <row r="22" spans="1:20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>
        <f t="shared" si="3"/>
        <v>0</v>
      </c>
      <c r="N22" s="14">
        <f>'[1]2022 Budget'!B16</f>
        <v>3300.9499999999935</v>
      </c>
      <c r="O22" s="19">
        <f t="shared" si="0"/>
        <v>3300.9499999999935</v>
      </c>
      <c r="P22" s="19">
        <f t="shared" si="1"/>
        <v>3300.9499999999935</v>
      </c>
      <c r="Q22" s="20">
        <f t="shared" si="2"/>
        <v>1</v>
      </c>
      <c r="S22" s="18"/>
    </row>
    <row r="23" spans="1:20" x14ac:dyDescent="0.25">
      <c r="A23" s="24" t="s">
        <v>0</v>
      </c>
      <c r="B23" s="33">
        <f t="shared" ref="B23:N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300</v>
      </c>
      <c r="K23" s="33">
        <f t="shared" si="4"/>
        <v>500</v>
      </c>
      <c r="L23" s="33">
        <f t="shared" si="4"/>
        <v>1800</v>
      </c>
      <c r="M23" s="33">
        <f t="shared" si="4"/>
        <v>6200</v>
      </c>
      <c r="N23" s="33">
        <f t="shared" si="4"/>
        <v>22800.949999999993</v>
      </c>
      <c r="O23" s="33">
        <f t="shared" si="0"/>
        <v>16600.949999999993</v>
      </c>
      <c r="P23" s="33">
        <f t="shared" si="1"/>
        <v>16600.949999999993</v>
      </c>
      <c r="Q23" s="25">
        <f t="shared" si="2"/>
        <v>0.72808150537587246</v>
      </c>
      <c r="R23" s="26"/>
      <c r="S23" s="16"/>
      <c r="T23" s="27"/>
    </row>
    <row r="26" spans="1:20" x14ac:dyDescent="0.25">
      <c r="A26" s="28" t="s">
        <v>50</v>
      </c>
    </row>
    <row r="27" spans="1:20" x14ac:dyDescent="0.25">
      <c r="A27" s="28" t="s">
        <v>51</v>
      </c>
    </row>
    <row r="28" spans="1:20" x14ac:dyDescent="0.25">
      <c r="A28" s="28" t="s">
        <v>52</v>
      </c>
    </row>
    <row r="29" spans="1:20" x14ac:dyDescent="0.25">
      <c r="A29" s="28" t="s">
        <v>53</v>
      </c>
    </row>
    <row r="30" spans="1:20" x14ac:dyDescent="0.25">
      <c r="O30" s="20"/>
    </row>
    <row r="31" spans="1:20" x14ac:dyDescent="0.25">
      <c r="A31" s="29" t="s">
        <v>48</v>
      </c>
    </row>
    <row r="32" spans="1:20" x14ac:dyDescent="0.25">
      <c r="A32" s="21" t="s">
        <v>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CE62-BBCE-4F8C-9376-4CBEC23F45DD}">
  <dimension ref="A1:U32"/>
  <sheetViews>
    <sheetView tabSelected="1" topLeftCell="E1" workbookViewId="0">
      <selection activeCell="U38" sqref="U38"/>
    </sheetView>
  </sheetViews>
  <sheetFormatPr defaultColWidth="9.140625" defaultRowHeight="15" x14ac:dyDescent="0.25"/>
  <cols>
    <col min="1" max="1" width="38" style="17" bestFit="1" customWidth="1"/>
    <col min="2" max="2" width="12.140625" style="17" bestFit="1" customWidth="1"/>
    <col min="3" max="3" width="12.140625" style="17" customWidth="1"/>
    <col min="4" max="13" width="12.85546875" style="17" customWidth="1"/>
    <col min="14" max="14" width="11.5703125" style="17" bestFit="1" customWidth="1"/>
    <col min="15" max="15" width="25.28515625" style="17" customWidth="1"/>
    <col min="16" max="16" width="17.42578125" style="17" bestFit="1" customWidth="1"/>
    <col min="17" max="17" width="14.5703125" style="17" bestFit="1" customWidth="1"/>
    <col min="18" max="18" width="13.140625" style="20" customWidth="1"/>
    <col min="19" max="19" width="11.7109375" style="20" bestFit="1" customWidth="1"/>
    <col min="20" max="20" width="20.28515625" style="17" bestFit="1" customWidth="1"/>
    <col min="21" max="21" width="33.42578125" style="17" bestFit="1" customWidth="1"/>
    <col min="22" max="16384" width="9.140625" style="17"/>
  </cols>
  <sheetData>
    <row r="1" spans="1:21" x14ac:dyDescent="0.25">
      <c r="A1" s="17" t="str">
        <f t="array" aca="1" ref="A1" ca="1">"HLPORS Financial Report "&amp; MID(CELL("filename",A1),FIND("]",CELL("filename",A1))+1,255)</f>
        <v>HLPORS Financial Report Dec_2022</v>
      </c>
      <c r="P1" s="19"/>
      <c r="T1" s="18"/>
    </row>
    <row r="2" spans="1:21" x14ac:dyDescent="0.25">
      <c r="P2" s="19"/>
      <c r="T2" s="18"/>
    </row>
    <row r="3" spans="1:21" ht="18.75" x14ac:dyDescent="0.3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P3" s="19"/>
      <c r="T3" s="18"/>
    </row>
    <row r="4" spans="1:2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P4" s="19"/>
      <c r="T4" s="18"/>
    </row>
    <row r="5" spans="1:21" x14ac:dyDescent="0.25">
      <c r="A5" s="17" t="s">
        <v>87</v>
      </c>
      <c r="B5" s="30">
        <f>'[1]2022 Budget'!C40</f>
        <v>5856.9999999999964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P5" s="19"/>
      <c r="T5" s="18"/>
    </row>
    <row r="6" spans="1:21" x14ac:dyDescent="0.25">
      <c r="A6" s="17" t="s">
        <v>88</v>
      </c>
      <c r="B6" s="30">
        <f>'[1]2022 Budget'!C37</f>
        <v>16943.949999999997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P6" s="19"/>
      <c r="T6" s="18"/>
    </row>
    <row r="7" spans="1:21" x14ac:dyDescent="0.25">
      <c r="A7" s="31" t="s">
        <v>62</v>
      </c>
      <c r="B7" s="33">
        <f>B5+B6</f>
        <v>22800.949999999993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P7" s="19"/>
      <c r="T7" s="18"/>
    </row>
    <row r="8" spans="1:21" x14ac:dyDescent="0.25">
      <c r="P8" s="19"/>
      <c r="T8" s="18"/>
    </row>
    <row r="9" spans="1:21" x14ac:dyDescent="0.25">
      <c r="A9" s="21"/>
      <c r="P9" s="19"/>
      <c r="T9" s="18"/>
    </row>
    <row r="10" spans="1:21" ht="18.75" x14ac:dyDescent="0.3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P10" s="19"/>
      <c r="Q10" s="18"/>
    </row>
    <row r="11" spans="1:21" x14ac:dyDescent="0.25">
      <c r="B11" s="18" t="s">
        <v>68</v>
      </c>
      <c r="C11" s="18" t="s">
        <v>72</v>
      </c>
      <c r="D11" s="18" t="s">
        <v>73</v>
      </c>
      <c r="E11" s="18" t="s">
        <v>92</v>
      </c>
      <c r="F11" s="18" t="s">
        <v>94</v>
      </c>
      <c r="G11" s="18" t="s">
        <v>99</v>
      </c>
      <c r="H11" s="18" t="s">
        <v>103</v>
      </c>
      <c r="I11" s="18" t="s">
        <v>104</v>
      </c>
      <c r="J11" s="18" t="s">
        <v>106</v>
      </c>
      <c r="K11" s="18" t="s">
        <v>109</v>
      </c>
      <c r="L11" s="18" t="s">
        <v>114</v>
      </c>
      <c r="M11" s="18" t="s">
        <v>115</v>
      </c>
      <c r="N11" s="17" t="s">
        <v>35</v>
      </c>
      <c r="O11" s="18" t="s">
        <v>54</v>
      </c>
      <c r="P11" s="19" t="s">
        <v>36</v>
      </c>
      <c r="Q11" s="17" t="s">
        <v>37</v>
      </c>
      <c r="R11" s="20" t="s">
        <v>38</v>
      </c>
      <c r="S11" s="20" t="s">
        <v>39</v>
      </c>
      <c r="T11" s="18" t="s">
        <v>40</v>
      </c>
      <c r="U11" s="17" t="s">
        <v>41</v>
      </c>
    </row>
    <row r="12" spans="1:21" x14ac:dyDescent="0.25">
      <c r="A12" s="17" t="s">
        <v>42</v>
      </c>
      <c r="B12" s="18">
        <v>350</v>
      </c>
      <c r="C12" s="18">
        <v>400</v>
      </c>
      <c r="D12" s="18">
        <v>100</v>
      </c>
      <c r="E12" s="18">
        <v>250</v>
      </c>
      <c r="F12" s="18">
        <v>50</v>
      </c>
      <c r="G12" s="18">
        <v>200</v>
      </c>
      <c r="H12" s="18"/>
      <c r="I12" s="18"/>
      <c r="J12" s="18">
        <v>100</v>
      </c>
      <c r="K12" s="18"/>
      <c r="L12" s="18">
        <v>200</v>
      </c>
      <c r="M12" s="18">
        <v>200</v>
      </c>
      <c r="N12" s="19">
        <f>SUM(B12:M12)</f>
        <v>1850</v>
      </c>
      <c r="O12" s="14">
        <f>'[1]2022 Budget'!B6</f>
        <v>2500</v>
      </c>
      <c r="P12" s="19">
        <f t="shared" ref="P12:P23" si="0">O12-N12</f>
        <v>650</v>
      </c>
      <c r="Q12" s="19">
        <f t="shared" ref="Q12:Q23" si="1">O12-N12</f>
        <v>650</v>
      </c>
      <c r="R12" s="20">
        <f t="shared" ref="R12:R23" si="2">Q12/O12</f>
        <v>0.26</v>
      </c>
      <c r="T12" s="15" t="s">
        <v>116</v>
      </c>
    </row>
    <row r="13" spans="1:21" x14ac:dyDescent="0.25">
      <c r="A13" s="17" t="s">
        <v>43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>
        <f t="shared" ref="N13:N22" si="3">SUM(B13:M13)</f>
        <v>0</v>
      </c>
      <c r="O13" s="14">
        <f>'[1]2022 Budget'!B7</f>
        <v>500</v>
      </c>
      <c r="P13" s="19">
        <f t="shared" si="0"/>
        <v>500</v>
      </c>
      <c r="Q13" s="19">
        <f t="shared" si="1"/>
        <v>500</v>
      </c>
      <c r="R13" s="20">
        <f t="shared" si="2"/>
        <v>1</v>
      </c>
      <c r="T13" s="15"/>
    </row>
    <row r="14" spans="1:21" x14ac:dyDescent="0.25">
      <c r="A14" s="17" t="s">
        <v>44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f t="shared" si="3"/>
        <v>0</v>
      </c>
      <c r="O14" s="14">
        <f>'[1]2022 Budget'!B8</f>
        <v>500</v>
      </c>
      <c r="P14" s="19">
        <f t="shared" si="0"/>
        <v>500</v>
      </c>
      <c r="Q14" s="19">
        <f t="shared" si="1"/>
        <v>500</v>
      </c>
      <c r="R14" s="20">
        <f t="shared" si="2"/>
        <v>1</v>
      </c>
      <c r="T14" s="15"/>
    </row>
    <row r="15" spans="1:21" x14ac:dyDescent="0.25">
      <c r="A15" s="17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>
        <f t="shared" si="3"/>
        <v>0</v>
      </c>
      <c r="O15" s="14">
        <f>'[1]2022 Budget'!B9</f>
        <v>500</v>
      </c>
      <c r="P15" s="19">
        <f t="shared" si="0"/>
        <v>500</v>
      </c>
      <c r="Q15" s="19">
        <f t="shared" si="1"/>
        <v>500</v>
      </c>
      <c r="R15" s="20">
        <f t="shared" si="2"/>
        <v>1</v>
      </c>
      <c r="T15" s="15"/>
    </row>
    <row r="16" spans="1:21" x14ac:dyDescent="0.25">
      <c r="A16" s="17" t="s">
        <v>45</v>
      </c>
      <c r="B16" s="18"/>
      <c r="C16" s="18"/>
      <c r="D16" s="18"/>
      <c r="E16" s="18"/>
      <c r="F16" s="18"/>
      <c r="G16" s="18">
        <v>800</v>
      </c>
      <c r="H16" s="18"/>
      <c r="I16" s="18"/>
      <c r="J16" s="18"/>
      <c r="K16" s="18"/>
      <c r="L16" s="18">
        <v>1400</v>
      </c>
      <c r="M16" s="18">
        <v>800</v>
      </c>
      <c r="N16" s="19">
        <f t="shared" si="3"/>
        <v>3000</v>
      </c>
      <c r="O16" s="14">
        <f>'[1]2022 Budget'!B10</f>
        <v>5000</v>
      </c>
      <c r="P16" s="19">
        <f t="shared" si="0"/>
        <v>2000</v>
      </c>
      <c r="Q16" s="19">
        <f t="shared" si="1"/>
        <v>2000</v>
      </c>
      <c r="R16" s="20">
        <f t="shared" si="2"/>
        <v>0.4</v>
      </c>
      <c r="T16" s="15" t="s">
        <v>117</v>
      </c>
    </row>
    <row r="17" spans="1:21" x14ac:dyDescent="0.25">
      <c r="A17" s="17" t="s">
        <v>46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>
        <f t="shared" si="3"/>
        <v>0</v>
      </c>
      <c r="O17" s="14">
        <f>'[1]2022 Budget'!B11</f>
        <v>2000</v>
      </c>
      <c r="P17" s="19">
        <f t="shared" si="0"/>
        <v>2000</v>
      </c>
      <c r="Q17" s="19">
        <f t="shared" si="1"/>
        <v>2000</v>
      </c>
      <c r="R17" s="20">
        <f t="shared" si="2"/>
        <v>1</v>
      </c>
      <c r="T17" s="15"/>
    </row>
    <row r="18" spans="1:21" x14ac:dyDescent="0.25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>
        <v>100</v>
      </c>
      <c r="N18" s="19">
        <f t="shared" si="3"/>
        <v>100</v>
      </c>
      <c r="O18" s="14">
        <f>'[1]2022 Budget'!B12</f>
        <v>1500</v>
      </c>
      <c r="P18" s="19">
        <f t="shared" si="0"/>
        <v>1400</v>
      </c>
      <c r="Q18" s="19">
        <f t="shared" si="1"/>
        <v>1400</v>
      </c>
      <c r="R18" s="20">
        <f t="shared" si="2"/>
        <v>0.93333333333333335</v>
      </c>
      <c r="T18" s="15" t="s">
        <v>119</v>
      </c>
    </row>
    <row r="19" spans="1:21" x14ac:dyDescent="0.25">
      <c r="A19" s="17" t="s">
        <v>55</v>
      </c>
      <c r="B19" s="18"/>
      <c r="C19" s="18"/>
      <c r="D19" s="18"/>
      <c r="E19" s="18"/>
      <c r="F19" s="18"/>
      <c r="G19" s="18">
        <v>500</v>
      </c>
      <c r="H19" s="18"/>
      <c r="I19" s="18"/>
      <c r="J19" s="18">
        <v>200</v>
      </c>
      <c r="K19" s="18">
        <v>500</v>
      </c>
      <c r="L19" s="18"/>
      <c r="M19" s="18">
        <v>1550</v>
      </c>
      <c r="N19" s="19">
        <f t="shared" si="3"/>
        <v>2750</v>
      </c>
      <c r="O19" s="14">
        <f>'[1]2022 Budget'!B13</f>
        <v>3000</v>
      </c>
      <c r="P19" s="19">
        <f t="shared" si="0"/>
        <v>250</v>
      </c>
      <c r="Q19" s="19">
        <f t="shared" si="1"/>
        <v>250</v>
      </c>
      <c r="R19" s="20">
        <f t="shared" si="2"/>
        <v>8.3333333333333329E-2</v>
      </c>
      <c r="T19" s="15" t="s">
        <v>118</v>
      </c>
    </row>
    <row r="20" spans="1:21" x14ac:dyDescent="0.25">
      <c r="A20" s="17" t="s">
        <v>78</v>
      </c>
      <c r="B20" s="18"/>
      <c r="C20" s="18"/>
      <c r="D20" s="18"/>
      <c r="E20" s="18"/>
      <c r="F20" s="18">
        <v>500</v>
      </c>
      <c r="G20" s="18">
        <v>400</v>
      </c>
      <c r="H20" s="18"/>
      <c r="I20" s="18"/>
      <c r="J20" s="18"/>
      <c r="K20" s="18"/>
      <c r="L20" s="18">
        <v>200</v>
      </c>
      <c r="M20" s="18"/>
      <c r="N20" s="19">
        <f t="shared" si="3"/>
        <v>1100</v>
      </c>
      <c r="O20" s="14">
        <f>'[1]2022 Budget'!B14</f>
        <v>1000</v>
      </c>
      <c r="P20" s="19">
        <f t="shared" si="0"/>
        <v>-100</v>
      </c>
      <c r="Q20" s="19">
        <f t="shared" si="1"/>
        <v>-100</v>
      </c>
      <c r="R20" s="20">
        <f t="shared" si="2"/>
        <v>-0.1</v>
      </c>
      <c r="T20" s="15"/>
    </row>
    <row r="21" spans="1:21" x14ac:dyDescent="0.25">
      <c r="A21" s="17" t="s">
        <v>77</v>
      </c>
      <c r="B21" s="18"/>
      <c r="C21" s="18"/>
      <c r="D21" s="18"/>
      <c r="E21" s="18">
        <v>25</v>
      </c>
      <c r="F21" s="18">
        <v>25</v>
      </c>
      <c r="G21" s="18"/>
      <c r="H21" s="18"/>
      <c r="I21" s="18"/>
      <c r="J21" s="18"/>
      <c r="K21" s="18"/>
      <c r="L21" s="18"/>
      <c r="M21" s="18"/>
      <c r="N21" s="19">
        <f t="shared" si="3"/>
        <v>50</v>
      </c>
      <c r="O21" s="14">
        <f>'[1]2022 Budget'!B15</f>
        <v>3000</v>
      </c>
      <c r="P21" s="19">
        <f t="shared" si="0"/>
        <v>2950</v>
      </c>
      <c r="Q21" s="19">
        <f t="shared" si="1"/>
        <v>2950</v>
      </c>
      <c r="R21" s="20">
        <f t="shared" si="2"/>
        <v>0.98333333333333328</v>
      </c>
      <c r="T21" s="15"/>
    </row>
    <row r="22" spans="1:21" x14ac:dyDescent="0.25">
      <c r="A22" s="17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>
        <f t="shared" si="3"/>
        <v>0</v>
      </c>
      <c r="O22" s="14">
        <f>'[1]2022 Budget'!B16</f>
        <v>3300.9499999999935</v>
      </c>
      <c r="P22" s="19">
        <f t="shared" si="0"/>
        <v>3300.9499999999935</v>
      </c>
      <c r="Q22" s="19">
        <f t="shared" si="1"/>
        <v>3300.9499999999935</v>
      </c>
      <c r="R22" s="20">
        <f t="shared" si="2"/>
        <v>1</v>
      </c>
      <c r="T22" s="18"/>
    </row>
    <row r="23" spans="1:21" x14ac:dyDescent="0.25">
      <c r="A23" s="24" t="s">
        <v>0</v>
      </c>
      <c r="B23" s="33">
        <f t="shared" ref="B23:O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275</v>
      </c>
      <c r="F23" s="33">
        <f t="shared" si="4"/>
        <v>575</v>
      </c>
      <c r="G23" s="33">
        <f t="shared" si="4"/>
        <v>1900</v>
      </c>
      <c r="H23" s="33">
        <f t="shared" si="4"/>
        <v>0</v>
      </c>
      <c r="I23" s="33">
        <f t="shared" si="4"/>
        <v>0</v>
      </c>
      <c r="J23" s="33">
        <f t="shared" si="4"/>
        <v>300</v>
      </c>
      <c r="K23" s="33">
        <f t="shared" si="4"/>
        <v>500</v>
      </c>
      <c r="L23" s="33">
        <f t="shared" si="4"/>
        <v>1800</v>
      </c>
      <c r="M23" s="33">
        <f t="shared" si="4"/>
        <v>2650</v>
      </c>
      <c r="N23" s="33">
        <f t="shared" si="4"/>
        <v>8850</v>
      </c>
      <c r="O23" s="33">
        <f t="shared" si="4"/>
        <v>22800.949999999993</v>
      </c>
      <c r="P23" s="33">
        <f t="shared" si="0"/>
        <v>13950.949999999993</v>
      </c>
      <c r="Q23" s="33">
        <f t="shared" si="1"/>
        <v>13950.949999999993</v>
      </c>
      <c r="R23" s="25">
        <f t="shared" si="2"/>
        <v>0.61185827783491464</v>
      </c>
      <c r="S23" s="26"/>
      <c r="T23" s="16"/>
      <c r="U23" s="27"/>
    </row>
    <row r="26" spans="1:21" x14ac:dyDescent="0.25">
      <c r="A26" s="28" t="s">
        <v>50</v>
      </c>
    </row>
    <row r="27" spans="1:21" x14ac:dyDescent="0.25">
      <c r="A27" s="28" t="s">
        <v>51</v>
      </c>
    </row>
    <row r="28" spans="1:21" x14ac:dyDescent="0.25">
      <c r="A28" s="28" t="s">
        <v>52</v>
      </c>
    </row>
    <row r="29" spans="1:21" x14ac:dyDescent="0.25">
      <c r="A29" s="28" t="s">
        <v>53</v>
      </c>
    </row>
    <row r="30" spans="1:21" x14ac:dyDescent="0.25">
      <c r="P30" s="20"/>
    </row>
    <row r="31" spans="1:21" x14ac:dyDescent="0.25">
      <c r="A31" s="29" t="s">
        <v>48</v>
      </c>
    </row>
    <row r="32" spans="1:21" x14ac:dyDescent="0.25">
      <c r="A32" s="2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2022 Budget</vt:lpstr>
      <vt:lpstr>Jan 2022</vt:lpstr>
      <vt:lpstr>Feb 2022</vt:lpstr>
      <vt:lpstr>Mar 2022</vt:lpstr>
      <vt:lpstr>Apr 2022</vt:lpstr>
      <vt:lpstr>May 2022</vt:lpstr>
      <vt:lpstr>Jun 2022</vt:lpstr>
      <vt:lpstr>Jul 2022</vt:lpstr>
      <vt:lpstr>Aug 2022</vt:lpstr>
      <vt:lpstr>Sep_2022</vt:lpstr>
      <vt:lpstr>Oct_2022</vt:lpstr>
      <vt:lpstr>Nov_2022</vt:lpstr>
      <vt:lpstr>Dec_2022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2023-01-16T20:07:21Z</dcterms:modified>
</cp:coreProperties>
</file>