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646D8BA1-A27A-4663-A195-DA212DD5166B}" xr6:coauthVersionLast="36" xr6:coauthVersionMax="47" xr10:uidLastSave="{00000000-0000-0000-0000-000000000000}"/>
  <bookViews>
    <workbookView xWindow="-103" yWindow="-103" windowWidth="33120" windowHeight="18120" activeTab="4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  <sheet name="Apr 2022" sheetId="3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8" l="1"/>
  <c r="F23" i="38" s="1"/>
  <c r="E23" i="38"/>
  <c r="D23" i="38"/>
  <c r="C23" i="38"/>
  <c r="B23" i="38"/>
  <c r="G22" i="38"/>
  <c r="I22" i="38" s="1"/>
  <c r="J22" i="38" s="1"/>
  <c r="F22" i="38"/>
  <c r="G21" i="38"/>
  <c r="H21" i="38" s="1"/>
  <c r="F21" i="38"/>
  <c r="G20" i="38"/>
  <c r="H20" i="38" s="1"/>
  <c r="F20" i="38"/>
  <c r="G19" i="38"/>
  <c r="H19" i="38" s="1"/>
  <c r="F19" i="38"/>
  <c r="G18" i="38"/>
  <c r="I18" i="38" s="1"/>
  <c r="J18" i="38" s="1"/>
  <c r="F18" i="38"/>
  <c r="G17" i="38"/>
  <c r="I17" i="38" s="1"/>
  <c r="J17" i="38" s="1"/>
  <c r="F17" i="38"/>
  <c r="G16" i="38"/>
  <c r="I16" i="38" s="1"/>
  <c r="J16" i="38" s="1"/>
  <c r="F16" i="38"/>
  <c r="G15" i="38"/>
  <c r="I15" i="38" s="1"/>
  <c r="J15" i="38" s="1"/>
  <c r="F15" i="38"/>
  <c r="G14" i="38"/>
  <c r="I14" i="38" s="1"/>
  <c r="J14" i="38" s="1"/>
  <c r="F14" i="38"/>
  <c r="G13" i="38"/>
  <c r="I13" i="38" s="1"/>
  <c r="J13" i="38" s="1"/>
  <c r="F13" i="38"/>
  <c r="G12" i="38"/>
  <c r="G23" i="38" s="1"/>
  <c r="B6" i="38"/>
  <c r="B5" i="38"/>
  <c r="B7" i="38" s="1"/>
  <c r="A1" i="38" a="1"/>
  <c r="A1" i="38" s="1"/>
  <c r="H14" i="38" l="1"/>
  <c r="I21" i="38"/>
  <c r="J21" i="38" s="1"/>
  <c r="I23" i="38"/>
  <c r="J23" i="38" s="1"/>
  <c r="H23" i="38"/>
  <c r="H22" i="38"/>
  <c r="I20" i="38"/>
  <c r="J20" i="38" s="1"/>
  <c r="H13" i="38"/>
  <c r="H18" i="38"/>
  <c r="H12" i="38"/>
  <c r="I19" i="38"/>
  <c r="J19" i="38" s="1"/>
  <c r="I12" i="38"/>
  <c r="J12" i="38" s="1"/>
  <c r="H17" i="38"/>
  <c r="H15" i="38"/>
  <c r="H16" i="38"/>
  <c r="D23" i="37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2" i="37"/>
  <c r="H22" i="37" s="1"/>
  <c r="I22" i="37" s="1"/>
  <c r="F21" i="37"/>
  <c r="F20" i="37"/>
  <c r="F19" i="37"/>
  <c r="F18" i="37"/>
  <c r="F17" i="37"/>
  <c r="H16" i="37"/>
  <c r="I16" i="37" s="1"/>
  <c r="F16" i="37"/>
  <c r="G16" i="37" s="1"/>
  <c r="F15" i="37"/>
  <c r="F14" i="37"/>
  <c r="G14" i="37"/>
  <c r="F13" i="37"/>
  <c r="G13" i="37" s="1"/>
  <c r="F12" i="37"/>
  <c r="B6" i="37"/>
  <c r="B5" i="37"/>
  <c r="A1" i="37" a="1"/>
  <c r="A1" i="37" s="1"/>
  <c r="D22" i="36"/>
  <c r="D13" i="36"/>
  <c r="D14" i="36"/>
  <c r="D15" i="36"/>
  <c r="D16" i="36"/>
  <c r="D17" i="36"/>
  <c r="D18" i="36"/>
  <c r="D19" i="36"/>
  <c r="G19" i="36" s="1"/>
  <c r="H19" i="36" s="1"/>
  <c r="D20" i="36"/>
  <c r="D21" i="36"/>
  <c r="D12" i="36"/>
  <c r="C23" i="36"/>
  <c r="B23" i="36"/>
  <c r="E22" i="36"/>
  <c r="F22" i="36" s="1"/>
  <c r="E21" i="36"/>
  <c r="G21" i="36" s="1"/>
  <c r="H21" i="36" s="1"/>
  <c r="E20" i="36"/>
  <c r="G20" i="36" s="1"/>
  <c r="H20" i="36" s="1"/>
  <c r="E19" i="36"/>
  <c r="E18" i="36"/>
  <c r="E17" i="36"/>
  <c r="E16" i="36"/>
  <c r="E15" i="36"/>
  <c r="G15" i="36"/>
  <c r="H15" i="36" s="1"/>
  <c r="E14" i="36"/>
  <c r="G14" i="36" s="1"/>
  <c r="H14" i="36" s="1"/>
  <c r="E13" i="36"/>
  <c r="G13" i="36" s="1"/>
  <c r="H13" i="36" s="1"/>
  <c r="E12" i="36"/>
  <c r="B6" i="36"/>
  <c r="B5" i="36"/>
  <c r="B7" i="36" s="1"/>
  <c r="A1" i="36" a="1"/>
  <c r="A1" i="36" s="1"/>
  <c r="D13" i="35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H14" i="37" l="1"/>
  <c r="I14" i="37" s="1"/>
  <c r="H21" i="37"/>
  <c r="I21" i="37" s="1"/>
  <c r="H17" i="37"/>
  <c r="I17" i="37" s="1"/>
  <c r="B7" i="37"/>
  <c r="H15" i="37"/>
  <c r="I15" i="37" s="1"/>
  <c r="H18" i="37"/>
  <c r="I18" i="37" s="1"/>
  <c r="G22" i="37"/>
  <c r="G20" i="37"/>
  <c r="E23" i="37"/>
  <c r="G12" i="37"/>
  <c r="G19" i="37"/>
  <c r="H19" i="37"/>
  <c r="I19" i="37" s="1"/>
  <c r="G21" i="37"/>
  <c r="G18" i="37"/>
  <c r="F23" i="37"/>
  <c r="H12" i="37"/>
  <c r="I12" i="37" s="1"/>
  <c r="G17" i="37"/>
  <c r="H20" i="37"/>
  <c r="I20" i="37" s="1"/>
  <c r="H13" i="37"/>
  <c r="I13" i="37" s="1"/>
  <c r="G15" i="37"/>
  <c r="F20" i="36"/>
  <c r="D23" i="36"/>
  <c r="G18" i="36"/>
  <c r="H18" i="36" s="1"/>
  <c r="F21" i="36"/>
  <c r="G17" i="36"/>
  <c r="H17" i="36" s="1"/>
  <c r="F14" i="36"/>
  <c r="E23" i="36"/>
  <c r="G23" i="36" s="1"/>
  <c r="H23" i="36" s="1"/>
  <c r="F12" i="36"/>
  <c r="F15" i="36"/>
  <c r="G12" i="36"/>
  <c r="H12" i="36" s="1"/>
  <c r="F19" i="36"/>
  <c r="F13" i="36"/>
  <c r="G16" i="36"/>
  <c r="H16" i="36" s="1"/>
  <c r="G22" i="36"/>
  <c r="H22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H23" i="37" l="1"/>
  <c r="I23" i="37" s="1"/>
  <c r="G23" i="37"/>
  <c r="F23" i="36"/>
  <c r="G17" i="23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<sst xmlns="http://schemas.openxmlformats.org/spreadsheetml/2006/main" count="205" uniqueCount="94">
  <si>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</si>
  <si>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</si>
  <si>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</si>
  <si>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</si>
  <si>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</si>
  <si>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</si>
  <si>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</si>
  <si>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</si>
  <si>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</si>
  <si>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</si>
  <si>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</si>
  <si>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</si>
  <si>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</si>
  <si>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</si>
  <si>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</si>
  <si>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</si>
  <si>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</si>
  <si>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</si>
  <si>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</si>
  <si>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</si>
  <si>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</si>
  <si>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</si>
  <si>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</si>
  <si>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</si>
  <si>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</si>
  <si>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</si>
  <si>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</si>
  <si>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</si>
  <si>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</si>
  <si>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</si>
  <si>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</si>
  <si>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</si>
  <si>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</si>
  <si>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</si>
  <si>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</si>
  <si>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</si>
  <si>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</si>
  <si>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</si>
  <si>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</si>
  <si>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</si>
  <si>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</si>
  <si>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</si>
  <si>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</si>
  <si>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</si>
  <si>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</si>
  <si>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</si>
  <si>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</si>
  <si>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</si>
  <si>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</si>
  <si>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</si>
  <si>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</si>
  <si>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</si>
  <si>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</si>
  <si>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</si>
  <si>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</si>
  <si>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</si>
  <si>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</si>
  <si>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</si>
  <si>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</si>
  <si>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</si>
  <si>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</si>
  <si>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</si>
  <si>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</si>
  <si>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</si>
  <si>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</si>
  <si>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</si>
  <si>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</si>
  <si>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</si>
  <si>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</si>
  <si>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</si>
  <si>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</si>
  <si>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</si>
  <si>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</si>
  <si>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</si>
  <si>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</si>
  <si>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</si>
  <si>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</si>
  <si>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</si>
  <si>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</si>
  <si>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</si>
  <si>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</si>
  <si>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</si>
  <si>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</si>
  <si>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</si>
  <si>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</si>
  <si>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</si>
  <si>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</si>
  <si>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</si>
  <si>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</si>
  <si>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</si>
  <si>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</si>
  <si>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</si>
  <si>
    <t>Apr 1 - Apr 30</t>
  </si>
  <si>
    <t>Meeting, new subscription agreement, Budget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</si>
</sst>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8" fontId="8" fillId="0" borderId="0" xfId="0" applyNumberFormat="1" applyFont="1" applyBorder="1"/>
    <xf numFmtId="8" fontId="7" fillId="0" borderId="0" xfId="0" applyNumberFormat="1" applyFont="1" applyBorder="1"/>
    <xf numFmtId="0" fontId="7" fillId="0" borderId="2" xfId="0" applyFont="1" applyBorder="1"/>
    <xf numFmtId="8" fontId="7" fillId="0" borderId="2" xfId="0" applyNumberFormat="1" applyFont="1" applyBorder="1"/>
    <xf numFmtId="8" fontId="8" fillId="0" borderId="2" xfId="0" applyNumberFormat="1" applyFont="1" applyBorder="1"/>
    <xf numFmtId="8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8" fontId="7" fillId="0" borderId="0" xfId="0" applyNumberFormat="1" applyFont="1"/>
    <xf numFmtId="166" fontId="2" fillId="0" borderId="0" xfId="0" applyNumberFormat="1" applyFont="1" applyFill="1" applyBorder="1"/>
    <xf numFmtId="164" fontId="3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8" fillId="0" borderId="0" xfId="0" applyNumberFormat="1" applyFont="1"/>
    <xf numFmtId="164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4.6" x14ac:dyDescent="0.4"/>
  <cols>
    <col min="1" max="1" width="28.84375" customWidth="1"/>
    <col min="2" max="2" width="18.61328125" style="13" customWidth="1"/>
    <col min="3" max="3" width="20.15234375" style="13" customWidth="1"/>
    <col min="4" max="4" width="16.07421875" customWidth="1"/>
    <col min="5" max="5" width="14.3046875" customWidth="1"/>
    <col min="6" max="6" width="14.15234375" customWidth="1"/>
    <col min="7" max="7" width="15.15234375" customWidth="1"/>
    <col min="8" max="8" width="15" customWidth="1"/>
    <col min="9" max="9" width="12.3046875" customWidth="1"/>
    <col min="10" max="10" width="13.15234375" customWidth="1"/>
    <col min="11" max="11" width="15" customWidth="1"/>
    <col min="12" max="12" width="11.3046875" customWidth="1"/>
    <col min="13" max="13" width="11.3828125" customWidth="1"/>
    <col min="14" max="14" width="13.3046875" customWidth="1"/>
    <col min="15" max="15" width="12" customWidth="1"/>
    <col min="16" max="16" width="10.84375" customWidth="1"/>
    <col min="17" max="17" width="11.53515625" customWidth="1"/>
  </cols>
  <sheetData>
    <row r="2" spans="1:20" ht="15.9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9" x14ac:dyDescent="0.4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9" x14ac:dyDescent="0.4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9" x14ac:dyDescent="0.4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9" x14ac:dyDescent="0.4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9" x14ac:dyDescent="0.4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9" x14ac:dyDescent="0.4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9" x14ac:dyDescent="0.4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9" x14ac:dyDescent="0.4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9" x14ac:dyDescent="0.4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9" x14ac:dyDescent="0.4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9" x14ac:dyDescent="0.4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9" x14ac:dyDescent="0.4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9" x14ac:dyDescent="0.4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3" thickBot="1" x14ac:dyDescent="0.5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9" x14ac:dyDescent="0.4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9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9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9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9" x14ac:dyDescent="0.4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9" x14ac:dyDescent="0.4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9" x14ac:dyDescent="0.4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9" x14ac:dyDescent="0.4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9" x14ac:dyDescent="0.4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9" x14ac:dyDescent="0.4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9" x14ac:dyDescent="0.4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9" x14ac:dyDescent="0.4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9" x14ac:dyDescent="0.4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9" x14ac:dyDescent="0.4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9" x14ac:dyDescent="0.4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9" x14ac:dyDescent="0.4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9" x14ac:dyDescent="0.4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9" x14ac:dyDescent="0.4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9" x14ac:dyDescent="0.4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3" thickBot="1" x14ac:dyDescent="0.5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9" x14ac:dyDescent="0.4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9" x14ac:dyDescent="0.4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9" x14ac:dyDescent="0.4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9" x14ac:dyDescent="0.4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9" x14ac:dyDescent="0.4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1.53515625" style="17" bestFit="1" customWidth="1"/>
    <col min="4" max="4" width="25.3046875" style="17" customWidth="1"/>
    <col min="5" max="5" width="17.3828125" style="17" bestFit="1" customWidth="1"/>
    <col min="6" max="6" width="14.53515625" style="17" bestFit="1" customWidth="1"/>
    <col min="7" max="7" width="13.15234375" style="20" customWidth="1"/>
    <col min="8" max="8" width="11.69140625" style="20" bestFit="1" customWidth="1"/>
    <col min="9" max="9" width="20.3046875" style="17" bestFit="1" customWidth="1"/>
    <col min="10" max="10" width="33.3828125" style="17" bestFit="1" customWidth="1"/>
    <col min="11" max="16384" width="9.15234375" style="17"/>
  </cols>
  <sheetData>
    <row r="1" spans="1:10" x14ac:dyDescent="0.4">
      <c r="A1" s="17" t="str" cm="1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4">
      <c r="E2" s="19"/>
      <c r="I2" s="18"/>
    </row>
    <row r="3" spans="1:10" ht="18.45" x14ac:dyDescent="0.5">
      <c r="A3" s="22" t="s">
        <v>61</v>
      </c>
      <c r="B3" s="22"/>
      <c r="E3" s="19"/>
      <c r="I3" s="18"/>
    </row>
    <row r="4" spans="1:10" x14ac:dyDescent="0.4">
      <c r="B4" s="13"/>
      <c r="E4" s="19"/>
      <c r="I4" s="18"/>
    </row>
    <row r="5" spans="1:10" x14ac:dyDescent="0.4">
      <c r="A5" s="17" t="s">
        <v>87</v>
      </c>
      <c r="B5" s="30">
        <f>'2022 Budget'!C40</f>
        <v>5856.9999999999964</v>
      </c>
      <c r="E5" s="19"/>
      <c r="I5" s="18"/>
    </row>
    <row r="6" spans="1:10" x14ac:dyDescent="0.4">
      <c r="A6" s="17" t="s">
        <v>88</v>
      </c>
      <c r="B6" s="30">
        <f>'2022 Budget'!C37</f>
        <v>16943.949999999997</v>
      </c>
      <c r="E6" s="19"/>
      <c r="I6" s="18"/>
    </row>
    <row r="7" spans="1:10" x14ac:dyDescent="0.4">
      <c r="A7" s="31" t="s">
        <v>62</v>
      </c>
      <c r="B7" s="33">
        <f>B5+B6</f>
        <v>22800.949999999993</v>
      </c>
      <c r="E7" s="19"/>
      <c r="I7" s="18"/>
    </row>
    <row r="8" spans="1:10" x14ac:dyDescent="0.4">
      <c r="E8" s="19"/>
      <c r="I8" s="18"/>
    </row>
    <row r="9" spans="1:10" x14ac:dyDescent="0.4">
      <c r="A9" s="21"/>
      <c r="E9" s="19"/>
      <c r="I9" s="18"/>
    </row>
    <row r="10" spans="1:10" ht="18.45" x14ac:dyDescent="0.5">
      <c r="A10" s="22" t="s">
        <v>34</v>
      </c>
      <c r="B10" s="23"/>
      <c r="E10" s="19"/>
      <c r="F10" s="18"/>
    </row>
    <row r="11" spans="1:10" x14ac:dyDescent="0.4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4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4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4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4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4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4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4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4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4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4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4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4">
      <c r="A23" s="24" t="s">
        <v>0</v>
      </c>
      <c r="B23" s="33">
        <f t="shared" ref="B23:D23" si="4">SUM(B12:B22)</f>
        <v>350</v>
      </c>
      <c r="C23" s="33">
        <f t="shared" si="4"/>
        <v>350</v>
      </c>
      <c r="D23" s="33">
        <f t="shared" si="4"/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4">
      <c r="A26" s="28" t="s">
        <v>50</v>
      </c>
    </row>
    <row r="27" spans="1:10" x14ac:dyDescent="0.4">
      <c r="A27" s="28" t="s">
        <v>51</v>
      </c>
    </row>
    <row r="28" spans="1:10" x14ac:dyDescent="0.4">
      <c r="A28" s="28" t="s">
        <v>52</v>
      </c>
    </row>
    <row r="29" spans="1:10" x14ac:dyDescent="0.4">
      <c r="A29" s="28" t="s">
        <v>53</v>
      </c>
    </row>
    <row r="30" spans="1:10" x14ac:dyDescent="0.4">
      <c r="E30" s="20"/>
    </row>
    <row r="31" spans="1:10" x14ac:dyDescent="0.4">
      <c r="A31" s="29" t="s">
        <v>48</v>
      </c>
    </row>
    <row r="32" spans="1:10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1.53515625" style="17" bestFit="1" customWidth="1"/>
    <col min="5" max="5" width="25.3046875" style="17" customWidth="1"/>
    <col min="6" max="6" width="17.3828125" style="17" bestFit="1" customWidth="1"/>
    <col min="7" max="7" width="14.53515625" style="17" bestFit="1" customWidth="1"/>
    <col min="8" max="8" width="13.15234375" style="20" customWidth="1"/>
    <col min="9" max="9" width="11.69140625" style="20" bestFit="1" customWidth="1"/>
    <col min="10" max="10" width="20.3046875" style="17" bestFit="1" customWidth="1"/>
    <col min="11" max="11" width="33.3828125" style="17" bestFit="1" customWidth="1"/>
    <col min="12" max="16384" width="9.15234375" style="17"/>
  </cols>
  <sheetData>
    <row r="1" spans="1:11" x14ac:dyDescent="0.4">
      <c r="A1" s="17" t="str" cm="1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4">
      <c r="F2" s="19"/>
      <c r="J2" s="18"/>
    </row>
    <row r="3" spans="1:11" ht="18.45" x14ac:dyDescent="0.5">
      <c r="A3" s="22" t="s">
        <v>61</v>
      </c>
      <c r="B3" s="22"/>
      <c r="C3" s="22"/>
      <c r="F3" s="19"/>
      <c r="J3" s="18"/>
    </row>
    <row r="4" spans="1:11" x14ac:dyDescent="0.4">
      <c r="B4" s="13"/>
      <c r="C4" s="13"/>
      <c r="F4" s="19"/>
      <c r="J4" s="18"/>
    </row>
    <row r="5" spans="1:11" x14ac:dyDescent="0.4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4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4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4">
      <c r="F8" s="19"/>
      <c r="J8" s="18"/>
    </row>
    <row r="9" spans="1:11" x14ac:dyDescent="0.4">
      <c r="A9" s="21"/>
      <c r="F9" s="19"/>
      <c r="J9" s="18"/>
    </row>
    <row r="10" spans="1:11" ht="18.45" x14ac:dyDescent="0.5">
      <c r="A10" s="22" t="s">
        <v>34</v>
      </c>
      <c r="B10" s="23"/>
      <c r="C10" s="23"/>
      <c r="F10" s="19"/>
      <c r="G10" s="18"/>
    </row>
    <row r="11" spans="1:11" x14ac:dyDescent="0.4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4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4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4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4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4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4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4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4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4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4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4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4">
      <c r="A23" s="24" t="s">
        <v>0</v>
      </c>
      <c r="B23" s="33">
        <f t="shared" ref="B23:E23" si="4">SUM(B12:B22)</f>
        <v>350</v>
      </c>
      <c r="C23" s="33">
        <f t="shared" si="4"/>
        <v>400</v>
      </c>
      <c r="D23" s="33">
        <f t="shared" si="4"/>
        <v>750</v>
      </c>
      <c r="E23" s="33">
        <f t="shared" si="4"/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4">
      <c r="A26" s="28" t="s">
        <v>50</v>
      </c>
    </row>
    <row r="27" spans="1:11" x14ac:dyDescent="0.4">
      <c r="A27" s="28" t="s">
        <v>51</v>
      </c>
    </row>
    <row r="28" spans="1:11" x14ac:dyDescent="0.4">
      <c r="A28" s="28" t="s">
        <v>52</v>
      </c>
    </row>
    <row r="29" spans="1:11" x14ac:dyDescent="0.4">
      <c r="A29" s="28" t="s">
        <v>53</v>
      </c>
    </row>
    <row r="30" spans="1:11" x14ac:dyDescent="0.4">
      <c r="F30" s="20"/>
    </row>
    <row r="31" spans="1:11" x14ac:dyDescent="0.4">
      <c r="A31" s="29" t="s">
        <v>48</v>
      </c>
    </row>
    <row r="32" spans="1:11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workbookViewId="0">
      <pane xSplit="1" topLeftCell="B1" activePane="topRight" state="frozen"/>
      <selection pane="topRight" activeCell="L34" sqref="L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2.921875" style="17" customWidth="1"/>
    <col min="5" max="5" width="11.53515625" style="17" bestFit="1" customWidth="1"/>
    <col min="6" max="6" width="25.3046875" style="17" customWidth="1"/>
    <col min="7" max="7" width="17.3828125" style="17" bestFit="1" customWidth="1"/>
    <col min="8" max="8" width="14.53515625" style="17" bestFit="1" customWidth="1"/>
    <col min="9" max="9" width="13.15234375" style="20" customWidth="1"/>
    <col min="10" max="10" width="11.69140625" style="20" bestFit="1" customWidth="1"/>
    <col min="11" max="11" width="20.3046875" style="17" bestFit="1" customWidth="1"/>
    <col min="12" max="12" width="33.3828125" style="17" bestFit="1" customWidth="1"/>
    <col min="13" max="16384" width="9.15234375" style="17"/>
  </cols>
  <sheetData>
    <row r="1" spans="1:12" x14ac:dyDescent="0.4">
      <c r="A1" s="17" t="str" cm="1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4">
      <c r="G2" s="19"/>
      <c r="K2" s="18"/>
    </row>
    <row r="3" spans="1:12" ht="18.45" x14ac:dyDescent="0.5">
      <c r="A3" s="22" t="s">
        <v>61</v>
      </c>
      <c r="B3" s="22"/>
      <c r="C3" s="22"/>
      <c r="D3" s="22"/>
      <c r="G3" s="19"/>
      <c r="K3" s="18"/>
    </row>
    <row r="4" spans="1:12" x14ac:dyDescent="0.4">
      <c r="B4" s="13"/>
      <c r="C4" s="13"/>
      <c r="D4" s="13"/>
      <c r="G4" s="19"/>
      <c r="K4" s="18"/>
    </row>
    <row r="5" spans="1:12" x14ac:dyDescent="0.4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4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4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4">
      <c r="G8" s="19"/>
      <c r="K8" s="18"/>
    </row>
    <row r="9" spans="1:12" x14ac:dyDescent="0.4">
      <c r="A9" s="21"/>
      <c r="G9" s="19"/>
      <c r="K9" s="18"/>
    </row>
    <row r="10" spans="1:12" ht="18.45" x14ac:dyDescent="0.5">
      <c r="A10" s="22" t="s">
        <v>34</v>
      </c>
      <c r="B10" s="23"/>
      <c r="C10" s="23"/>
      <c r="D10" s="23"/>
      <c r="G10" s="19"/>
      <c r="H10" s="18"/>
    </row>
    <row r="11" spans="1:12" x14ac:dyDescent="0.4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4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4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4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4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4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4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4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4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4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4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4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4">
      <c r="A23" s="24" t="s">
        <v>0</v>
      </c>
      <c r="B23" s="33">
        <f t="shared" ref="B23:F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850</v>
      </c>
      <c r="F23" s="33">
        <f t="shared" si="4"/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4">
      <c r="A26" s="28" t="s">
        <v>50</v>
      </c>
    </row>
    <row r="27" spans="1:12" x14ac:dyDescent="0.4">
      <c r="A27" s="28" t="s">
        <v>51</v>
      </c>
    </row>
    <row r="28" spans="1:12" x14ac:dyDescent="0.4">
      <c r="A28" s="28" t="s">
        <v>52</v>
      </c>
    </row>
    <row r="29" spans="1:12" x14ac:dyDescent="0.4">
      <c r="A29" s="28" t="s">
        <v>53</v>
      </c>
    </row>
    <row r="30" spans="1:12" x14ac:dyDescent="0.4">
      <c r="G30" s="20"/>
    </row>
    <row r="31" spans="1:12" x14ac:dyDescent="0.4">
      <c r="A31" s="29" t="s">
        <v>48</v>
      </c>
    </row>
    <row r="32" spans="1:12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0DFA-9233-4D8B-BECA-6AA335F61ECC}">
  <dimension ref="A1:M32"/>
  <sheetViews>
    <sheetView tabSelected="1" workbookViewId="0">
      <pane xSplit="1" topLeftCell="B1" activePane="topRight" state="frozen"/>
      <selection pane="topRight" activeCell="G3" sqref="G3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5" width="12.921875" style="17" customWidth="1"/>
    <col min="6" max="6" width="11.53515625" style="17" bestFit="1" customWidth="1"/>
    <col min="7" max="7" width="25.3046875" style="17" customWidth="1"/>
    <col min="8" max="8" width="17.3828125" style="17" bestFit="1" customWidth="1"/>
    <col min="9" max="9" width="14.53515625" style="17" bestFit="1" customWidth="1"/>
    <col min="10" max="10" width="13.15234375" style="20" customWidth="1"/>
    <col min="11" max="11" width="11.69140625" style="20" bestFit="1" customWidth="1"/>
    <col min="12" max="12" width="20.3046875" style="17" bestFit="1" customWidth="1"/>
    <col min="13" max="13" width="33.3828125" style="17" bestFit="1" customWidth="1"/>
    <col min="14" max="16384" width="9.15234375" style="17"/>
  </cols>
  <sheetData>
    <row r="1" spans="1:13" x14ac:dyDescent="0.4">
      <c r="A1" s="17" t="str" cm="1">
        <f t="array" aca="1" ref="A1" ca="1">"HLPORS Financial Report "&amp; MID(CELL("filename",A1),FIND("]",CELL("filename",A1))+1,255)</f>
        <v>HLPORS Financial Report Apr 2022</v>
      </c>
      <c r="H1" s="19"/>
      <c r="L1" s="18"/>
    </row>
    <row r="2" spans="1:13" x14ac:dyDescent="0.4">
      <c r="H2" s="19"/>
      <c r="L2" s="18"/>
    </row>
    <row r="3" spans="1:13" ht="18.45" x14ac:dyDescent="0.5">
      <c r="A3" s="22" t="s">
        <v>61</v>
      </c>
      <c r="B3" s="22"/>
      <c r="C3" s="22"/>
      <c r="D3" s="22"/>
      <c r="E3" s="22"/>
      <c r="H3" s="19"/>
      <c r="L3" s="18"/>
    </row>
    <row r="4" spans="1:13" x14ac:dyDescent="0.4">
      <c r="B4" s="13"/>
      <c r="C4" s="13"/>
      <c r="D4" s="13"/>
      <c r="E4" s="13"/>
      <c r="H4" s="19"/>
      <c r="L4" s="18"/>
    </row>
    <row r="5" spans="1:13" x14ac:dyDescent="0.4">
      <c r="A5" s="17" t="s">
        <v>87</v>
      </c>
      <c r="B5" s="30">
        <f>'2022 Budget'!C40</f>
        <v>5856.9999999999964</v>
      </c>
      <c r="C5" s="30"/>
      <c r="D5" s="30"/>
      <c r="E5" s="30"/>
      <c r="H5" s="19"/>
      <c r="L5" s="18"/>
    </row>
    <row r="6" spans="1:13" x14ac:dyDescent="0.4">
      <c r="A6" s="17" t="s">
        <v>88</v>
      </c>
      <c r="B6" s="30">
        <f>'2022 Budget'!C37</f>
        <v>16943.949999999997</v>
      </c>
      <c r="C6" s="30"/>
      <c r="D6" s="30"/>
      <c r="E6" s="30"/>
      <c r="H6" s="19"/>
      <c r="L6" s="18"/>
    </row>
    <row r="7" spans="1:13" x14ac:dyDescent="0.4">
      <c r="A7" s="31" t="s">
        <v>62</v>
      </c>
      <c r="B7" s="33">
        <f>B5+B6</f>
        <v>22800.949999999993</v>
      </c>
      <c r="C7" s="33"/>
      <c r="D7" s="33"/>
      <c r="E7" s="33"/>
      <c r="H7" s="19"/>
      <c r="L7" s="18"/>
    </row>
    <row r="8" spans="1:13" x14ac:dyDescent="0.4">
      <c r="H8" s="19"/>
      <c r="L8" s="18"/>
    </row>
    <row r="9" spans="1:13" x14ac:dyDescent="0.4">
      <c r="A9" s="21"/>
      <c r="H9" s="19"/>
      <c r="L9" s="18"/>
    </row>
    <row r="10" spans="1:13" ht="18.45" x14ac:dyDescent="0.5">
      <c r="A10" s="22" t="s">
        <v>34</v>
      </c>
      <c r="B10" s="23"/>
      <c r="C10" s="23"/>
      <c r="D10" s="23"/>
      <c r="E10" s="23"/>
      <c r="H10" s="19"/>
      <c r="I10" s="18"/>
    </row>
    <row r="11" spans="1:13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7" t="s">
        <v>35</v>
      </c>
      <c r="G11" s="18" t="s">
        <v>54</v>
      </c>
      <c r="H11" s="19" t="s">
        <v>36</v>
      </c>
      <c r="I11" s="17" t="s">
        <v>37</v>
      </c>
      <c r="J11" s="20" t="s">
        <v>38</v>
      </c>
      <c r="K11" s="20" t="s">
        <v>39</v>
      </c>
      <c r="L11" s="18" t="s">
        <v>40</v>
      </c>
      <c r="M11" s="17" t="s">
        <v>41</v>
      </c>
    </row>
    <row r="12" spans="1:13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9">
        <f>SUM(B12:E12)</f>
        <v>1100</v>
      </c>
      <c r="G12" s="14">
        <f>'2022 Budget'!B6</f>
        <v>2500</v>
      </c>
      <c r="H12" s="19">
        <f t="shared" ref="H12:H23" si="0">G12-F12</f>
        <v>1400</v>
      </c>
      <c r="I12" s="19">
        <f t="shared" ref="I12:I23" si="1">G12-F12</f>
        <v>1400</v>
      </c>
      <c r="J12" s="20">
        <f t="shared" ref="J12:J23" si="2">I12/G12</f>
        <v>0.56000000000000005</v>
      </c>
      <c r="L12" s="15"/>
      <c r="M12" s="17" t="s">
        <v>93</v>
      </c>
    </row>
    <row r="13" spans="1:13" x14ac:dyDescent="0.4">
      <c r="A13" s="17" t="s">
        <v>43</v>
      </c>
      <c r="B13" s="18"/>
      <c r="C13" s="18"/>
      <c r="D13" s="18"/>
      <c r="E13" s="18"/>
      <c r="F13" s="19">
        <f t="shared" ref="F13:F22" si="3">SUM(B13:D13)</f>
        <v>0</v>
      </c>
      <c r="G13" s="14">
        <f>'2022 Budget'!B7</f>
        <v>500</v>
      </c>
      <c r="H13" s="19">
        <f t="shared" si="0"/>
        <v>500</v>
      </c>
      <c r="I13" s="19">
        <f t="shared" si="1"/>
        <v>500</v>
      </c>
      <c r="J13" s="20">
        <f t="shared" si="2"/>
        <v>1</v>
      </c>
      <c r="L13" s="15"/>
    </row>
    <row r="14" spans="1:13" x14ac:dyDescent="0.4">
      <c r="A14" s="17" t="s">
        <v>44</v>
      </c>
      <c r="B14" s="18"/>
      <c r="C14" s="18"/>
      <c r="D14" s="18"/>
      <c r="E14" s="18"/>
      <c r="F14" s="19">
        <f t="shared" si="3"/>
        <v>0</v>
      </c>
      <c r="G14" s="14">
        <f>'2022 Budget'!B8</f>
        <v>500</v>
      </c>
      <c r="H14" s="19">
        <f t="shared" si="0"/>
        <v>500</v>
      </c>
      <c r="I14" s="19">
        <f t="shared" si="1"/>
        <v>500</v>
      </c>
      <c r="J14" s="20">
        <f t="shared" si="2"/>
        <v>1</v>
      </c>
      <c r="L14" s="15"/>
    </row>
    <row r="15" spans="1:13" x14ac:dyDescent="0.4">
      <c r="A15" s="17" t="s">
        <v>59</v>
      </c>
      <c r="B15" s="18"/>
      <c r="C15" s="18"/>
      <c r="D15" s="18"/>
      <c r="E15" s="18"/>
      <c r="F15" s="19">
        <f t="shared" si="3"/>
        <v>0</v>
      </c>
      <c r="G15" s="14">
        <f>'2022 Budget'!B9</f>
        <v>500</v>
      </c>
      <c r="H15" s="19">
        <f t="shared" si="0"/>
        <v>500</v>
      </c>
      <c r="I15" s="19">
        <f t="shared" si="1"/>
        <v>500</v>
      </c>
      <c r="J15" s="20">
        <f t="shared" si="2"/>
        <v>1</v>
      </c>
      <c r="L15" s="15"/>
    </row>
    <row r="16" spans="1:13" x14ac:dyDescent="0.4">
      <c r="A16" s="17" t="s">
        <v>45</v>
      </c>
      <c r="B16" s="18"/>
      <c r="C16" s="18"/>
      <c r="D16" s="18"/>
      <c r="E16" s="18"/>
      <c r="F16" s="19">
        <f t="shared" si="3"/>
        <v>0</v>
      </c>
      <c r="G16" s="14">
        <f>'2022 Budget'!B10</f>
        <v>5000</v>
      </c>
      <c r="H16" s="19">
        <f t="shared" si="0"/>
        <v>5000</v>
      </c>
      <c r="I16" s="19">
        <f t="shared" si="1"/>
        <v>5000</v>
      </c>
      <c r="J16" s="20">
        <f t="shared" si="2"/>
        <v>1</v>
      </c>
      <c r="L16" s="15"/>
    </row>
    <row r="17" spans="1:13" x14ac:dyDescent="0.4">
      <c r="A17" s="17" t="s">
        <v>46</v>
      </c>
      <c r="B17" s="18"/>
      <c r="C17" s="18"/>
      <c r="D17" s="18"/>
      <c r="E17" s="18"/>
      <c r="F17" s="19">
        <f t="shared" si="3"/>
        <v>0</v>
      </c>
      <c r="G17" s="14">
        <f>'2022 Budget'!B11</f>
        <v>2000</v>
      </c>
      <c r="H17" s="19">
        <f t="shared" si="0"/>
        <v>2000</v>
      </c>
      <c r="I17" s="19">
        <f t="shared" si="1"/>
        <v>2000</v>
      </c>
      <c r="J17" s="20">
        <f t="shared" si="2"/>
        <v>1</v>
      </c>
      <c r="L17" s="15"/>
    </row>
    <row r="18" spans="1:13" x14ac:dyDescent="0.4">
      <c r="A18" s="17" t="s">
        <v>47</v>
      </c>
      <c r="B18" s="18"/>
      <c r="C18" s="18"/>
      <c r="D18" s="18"/>
      <c r="E18" s="18"/>
      <c r="F18" s="19">
        <f t="shared" si="3"/>
        <v>0</v>
      </c>
      <c r="G18" s="14">
        <f>'2022 Budget'!B12</f>
        <v>1500</v>
      </c>
      <c r="H18" s="19">
        <f t="shared" si="0"/>
        <v>1500</v>
      </c>
      <c r="I18" s="19">
        <f t="shared" si="1"/>
        <v>1500</v>
      </c>
      <c r="J18" s="20">
        <f t="shared" si="2"/>
        <v>1</v>
      </c>
      <c r="L18" s="15"/>
    </row>
    <row r="19" spans="1:13" x14ac:dyDescent="0.4">
      <c r="A19" s="17" t="s">
        <v>55</v>
      </c>
      <c r="B19" s="18"/>
      <c r="C19" s="18"/>
      <c r="D19" s="18"/>
      <c r="E19" s="18"/>
      <c r="F19" s="19">
        <f t="shared" si="3"/>
        <v>0</v>
      </c>
      <c r="G19" s="14">
        <f>'2022 Budget'!B13</f>
        <v>3000</v>
      </c>
      <c r="H19" s="19">
        <f t="shared" si="0"/>
        <v>3000</v>
      </c>
      <c r="I19" s="19">
        <f t="shared" si="1"/>
        <v>3000</v>
      </c>
      <c r="J19" s="20">
        <f t="shared" si="2"/>
        <v>1</v>
      </c>
      <c r="L19" s="15"/>
    </row>
    <row r="20" spans="1:13" x14ac:dyDescent="0.4">
      <c r="A20" s="17" t="s">
        <v>78</v>
      </c>
      <c r="B20" s="18"/>
      <c r="C20" s="18"/>
      <c r="D20" s="18"/>
      <c r="E20" s="18"/>
      <c r="F20" s="19">
        <f t="shared" si="3"/>
        <v>0</v>
      </c>
      <c r="G20" s="14">
        <f>'2022 Budget'!B14</f>
        <v>1000</v>
      </c>
      <c r="H20" s="19">
        <f t="shared" si="0"/>
        <v>1000</v>
      </c>
      <c r="I20" s="19">
        <f t="shared" si="1"/>
        <v>1000</v>
      </c>
      <c r="J20" s="20">
        <f t="shared" si="2"/>
        <v>1</v>
      </c>
      <c r="L20" s="15"/>
    </row>
    <row r="21" spans="1:13" x14ac:dyDescent="0.4">
      <c r="A21" s="17" t="s">
        <v>77</v>
      </c>
      <c r="B21" s="18"/>
      <c r="C21" s="18"/>
      <c r="D21" s="18"/>
      <c r="E21" s="18"/>
      <c r="F21" s="19">
        <f t="shared" si="3"/>
        <v>0</v>
      </c>
      <c r="G21" s="14">
        <f>'2022 Budget'!B15</f>
        <v>3000</v>
      </c>
      <c r="H21" s="19">
        <f t="shared" si="0"/>
        <v>3000</v>
      </c>
      <c r="I21" s="19">
        <f t="shared" si="1"/>
        <v>3000</v>
      </c>
      <c r="J21" s="20">
        <f t="shared" si="2"/>
        <v>1</v>
      </c>
      <c r="L21" s="15"/>
    </row>
    <row r="22" spans="1:13" x14ac:dyDescent="0.4">
      <c r="A22" s="17" t="s">
        <v>18</v>
      </c>
      <c r="B22" s="18"/>
      <c r="C22" s="18"/>
      <c r="D22" s="18"/>
      <c r="E22" s="18"/>
      <c r="F22" s="19">
        <f t="shared" si="3"/>
        <v>0</v>
      </c>
      <c r="G22" s="14">
        <f>'2022 Budget'!B16</f>
        <v>3300.9499999999935</v>
      </c>
      <c r="H22" s="19">
        <f t="shared" si="0"/>
        <v>3300.9499999999935</v>
      </c>
      <c r="I22" s="19">
        <f t="shared" si="1"/>
        <v>3300.9499999999935</v>
      </c>
      <c r="J22" s="20">
        <f t="shared" si="2"/>
        <v>1</v>
      </c>
      <c r="L22" s="18"/>
    </row>
    <row r="23" spans="1:13" x14ac:dyDescent="0.4">
      <c r="A23" s="24" t="s">
        <v>0</v>
      </c>
      <c r="B23" s="33">
        <f t="shared" ref="B23:G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250</v>
      </c>
      <c r="F23" s="33">
        <f t="shared" si="4"/>
        <v>1100</v>
      </c>
      <c r="G23" s="33">
        <f t="shared" si="4"/>
        <v>22800.949999999993</v>
      </c>
      <c r="H23" s="33">
        <f t="shared" si="0"/>
        <v>21700.949999999993</v>
      </c>
      <c r="I23" s="33">
        <f t="shared" si="1"/>
        <v>21700.949999999993</v>
      </c>
      <c r="J23" s="25">
        <f t="shared" si="2"/>
        <v>0.95175639611507412</v>
      </c>
      <c r="K23" s="26"/>
      <c r="L23" s="16"/>
      <c r="M23" s="27"/>
    </row>
    <row r="26" spans="1:13" x14ac:dyDescent="0.4">
      <c r="A26" s="28" t="s">
        <v>50</v>
      </c>
    </row>
    <row r="27" spans="1:13" x14ac:dyDescent="0.4">
      <c r="A27" s="28" t="s">
        <v>51</v>
      </c>
    </row>
    <row r="28" spans="1:13" x14ac:dyDescent="0.4">
      <c r="A28" s="28" t="s">
        <v>52</v>
      </c>
    </row>
    <row r="29" spans="1:13" x14ac:dyDescent="0.4">
      <c r="A29" s="28" t="s">
        <v>53</v>
      </c>
    </row>
    <row r="30" spans="1:13" x14ac:dyDescent="0.4">
      <c r="H30" s="20"/>
    </row>
    <row r="31" spans="1:13" x14ac:dyDescent="0.4">
      <c r="A31" s="29" t="s">
        <v>48</v>
      </c>
    </row>
    <row r="32" spans="1:13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Budget</vt:lpstr>
      <vt:lpstr>Jan 2022</vt:lpstr>
      <vt:lpstr>Feb 2022</vt:lpstr>
      <vt:lpstr>Mar 2022</vt:lpstr>
      <vt:lpstr>Apr 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2022-06-10T16:30:27Z</dcterms:modified>
</cp:coreProperties>
</file>